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480" windowHeight="10896" activeTab="0"/>
  </bookViews>
  <sheets>
    <sheet name="1" sheetId="1" r:id="rId1"/>
    <sheet name="2" sheetId="2" r:id="rId2"/>
    <sheet name="3 лист 2018г" sheetId="3" r:id="rId3"/>
    <sheet name="3 лист 2019г" sheetId="4" r:id="rId4"/>
    <sheet name="3 лист 2020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2018г'!$6:$10</definedName>
    <definedName name="_xlnm.Print_Titles" localSheetId="3">'3 лист 2019г'!$6:$10</definedName>
    <definedName name="_xlnm.Print_Titles" localSheetId="4">'3 лист 2020'!$6:$10</definedName>
    <definedName name="_xlnm.Print_Area" localSheetId="0">'1'!$A$1:$DD$57</definedName>
    <definedName name="_xlnm.Print_Area" localSheetId="1">'2'!$A$1:$DD$30</definedName>
    <definedName name="_xlnm.Print_Area" localSheetId="2">'3 лист 2018г'!$A$4:$FA$75</definedName>
    <definedName name="_xlnm.Print_Area" localSheetId="3">'3 лист 2019г'!$A$4:$FA$75</definedName>
    <definedName name="_xlnm.Print_Area" localSheetId="4">'3 лист 2020'!$A$4:$FA$75</definedName>
    <definedName name="_xlnm.Print_Area" localSheetId="5">'4'!$A$1:$DK$18</definedName>
    <definedName name="_xlnm.Print_Area" localSheetId="6">'5'!$B$2:$DE$40</definedName>
  </definedNames>
  <calcPr fullCalcOnLoad="1"/>
</workbook>
</file>

<file path=xl/sharedStrings.xml><?xml version="1.0" encoding="utf-8"?>
<sst xmlns="http://schemas.openxmlformats.org/spreadsheetml/2006/main" count="624" uniqueCount="222">
  <si>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</si>
  <si>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</si>
  <si>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</si>
  <si>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</si>
  <si>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</si>
  <si>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</si>
  <si>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</si>
  <si>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</si>
  <si>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</si>
  <si>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</si>
  <si>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</si>
  <si>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</si>
  <si>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</si>
  <si>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</si>
  <si>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</si>
  <si>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</si>
  <si>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</si>
  <si>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</si>
  <si>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</si>
  <si>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</si>
  <si>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</si>
  <si>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</si>
  <si>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</si>
  <si>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</si>
  <si>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</si>
  <si>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</si>
  <si>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</si>
  <si>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</si>
  <si>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</si>
  <si>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</si>
  <si>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</si>
  <si>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</si>
  <si>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</si>
  <si>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</si>
  <si>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</si>
  <si>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</si>
  <si>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</si>
  <si>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</si>
  <si>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</si>
  <si>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</si>
  <si>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</si>
  <si>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</si>
  <si>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</si>
  <si>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</si>
  <si>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</si>
  <si>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</si>
  <si>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</si>
  <si>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</si>
  <si>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</si>
  <si>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</si>
  <si>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</si>
  <si>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</si>
  <si>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</si>
  <si>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</si>
  <si>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</si>
  <si>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</si>
  <si>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</si>
  <si>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</si>
  <si>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</si>
  <si>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</si>
  <si>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</si>
  <si>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</si>
  <si>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</si>
  <si>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</si>
  <si>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</si>
  <si>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</si>
  <si>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</si>
  <si>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</si>
  <si>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</si>
  <si>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</si>
  <si>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</si>
  <si>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</si>
  <si>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</si>
  <si>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</si>
  <si>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</si>
  <si>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</si>
  <si>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</si>
  <si>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</si>
  <si>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</si>
  <si>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</si>
  <si>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</si>
  <si>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</si>
  <si>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</si>
  <si>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</si>
  <si>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</si>
  <si>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</si>
  <si>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</si>
  <si>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</si>
  <si>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</si>
  <si>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</si>
  <si>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</si>
  <si>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</si>
  <si>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</si>
  <si>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</si>
  <si>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</si>
  <si>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</si>
  <si>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</si>
  <si>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</si>
  <si>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</si>
  <si>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</si>
  <si>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</si>
  <si>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</si>
  <si>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</si>
  <si>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</si>
  <si>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</si>
  <si>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</si>
  <si>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</si>
  <si>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</si>
  <si>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</si>
  <si>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</si>
  <si>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</si>
  <si>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</si>
  <si>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>Таблица 2</t>
  </si>
  <si>
    <t>Таблица 2.1</t>
  </si>
  <si>
    <t>всего на закупки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</si>
  <si>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</si>
  <si>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</si>
  <si>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</si>
  <si>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</si>
  <si>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</si>
  <si>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на ______________________________________20____г.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</si>
  <si>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</si>
  <si>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</si>
  <si>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</si>
  <si>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</si>
  <si>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</si>
  <si>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</si>
  <si>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</si>
  <si>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</si>
  <si>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</si>
  <si>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</si>
  <si>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</si>
  <si>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>"________" ____________________20___г.</t>
  </si>
  <si>
    <t>составления Плана, в том числе балансовая стоимость особо ценного движимого имущества:</t>
  </si>
  <si>
    <t xml:space="preserve">     государственных учреждений Самарской области,</t>
  </si>
  <si>
    <t>на 20___г. очередной финансовый год</t>
  </si>
  <si>
    <t>на 20___г. 1-й год планового период</t>
  </si>
  <si>
    <t>на 20___г. 2-й год планового период</t>
  </si>
  <si>
    <t xml:space="preserve">Руководитель финансово-экономической </t>
  </si>
  <si>
    <t>службы</t>
  </si>
  <si>
    <t>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</si>
  <si>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</si>
  <si>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</si>
  <si>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</si>
  <si>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</si>
  <si>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</si>
  <si>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</si>
  <si>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</si>
  <si>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</si>
  <si>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</si>
  <si>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</si>
  <si>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</si>
  <si>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</si>
  <si>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</si>
  <si>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</si>
  <si>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</si>
  <si>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 учреждения</t>
  </si>
  <si>
    <t>Дуброва Е.В.</t>
  </si>
  <si>
    <t>1.2. Виды деятельности  муниципального учреждения :</t>
  </si>
  <si>
    <t>0000000000120</t>
  </si>
  <si>
    <t>0000000000130</t>
  </si>
  <si>
    <t>0000000000180</t>
  </si>
  <si>
    <r>
      <t xml:space="preserve">на </t>
    </r>
    <r>
      <rPr>
        <u val="single"/>
        <sz val="14"/>
        <rFont val="Times New Roman"/>
        <family val="1"/>
      </rPr>
      <t>2018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2019-2020 гг</t>
    </r>
    <r>
      <rPr>
        <sz val="14"/>
        <rFont val="Times New Roman"/>
        <family val="1"/>
      </rPr>
      <t xml:space="preserve"> плановый период</t>
    </r>
  </si>
  <si>
    <t>уплата прочих налогов</t>
  </si>
  <si>
    <t>уплата прочих сборов</t>
  </si>
  <si>
    <t>225 (01.01.83)</t>
  </si>
  <si>
    <t>225 (01.01.84)</t>
  </si>
  <si>
    <t>225 (01.01.85)</t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</si>
  <si>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(01.01.79)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</si>
  <si>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(01.01.80)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</si>
  <si>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(01.01.81)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</si>
  <si>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(01.01.82)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</si>
  <si>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(01.01.86)</t>
    </r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</si>
  <si>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(01.01.76)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</si>
  <si>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(01.01.78)</t>
    </r>
  </si>
  <si>
    <r>
      <rPr>
        <b/>
        <sz val="12"/>
        <rFont val="Times New Roman"/>
        <family val="1"/>
      </rPr>
      <t>212</t>
    </r>
    <r>
      <rPr>
        <sz val="12"/>
        <rFont val="Times New Roman"/>
        <family val="1"/>
      </rPr>
      <t xml:space="preserve"> (01.01.77)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</si>
  <si>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(01.01.89)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</si>
  <si>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(01.01.90)</t>
    </r>
  </si>
  <si>
    <r>
      <rPr>
        <b/>
        <sz val="12"/>
        <rFont val="Times New Roman"/>
        <family val="1"/>
      </rPr>
      <t>340</t>
    </r>
    <r>
      <rPr>
        <sz val="12"/>
        <rFont val="Times New Roman"/>
        <family val="1"/>
      </rPr>
      <t xml:space="preserve"> (01.01.91)</t>
    </r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</si>
  <si>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</si>
  <si>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</si>
  <si>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</si>
  <si>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t>М.Ю. Воробьева</t>
  </si>
  <si>
    <t>Н.И. Белова</t>
  </si>
  <si>
    <t>8(846)2689859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</si>
  <si>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МБДОУ "Детский сад № 321" г.о. Самара </t>
    </r>
    <r>
      <rPr>
        <sz val="14"/>
        <rFont val="Times New Roman"/>
        <family val="1"/>
      </rPr>
      <t xml:space="preserve">на </t>
    </r>
    <r>
      <rPr>
        <b/>
        <sz val="14"/>
        <rFont val="Times New Roman"/>
        <family val="1"/>
      </rPr>
      <t>2018</t>
    </r>
    <r>
      <rPr>
        <sz val="14"/>
        <rFont val="Times New Roman"/>
        <family val="1"/>
      </rPr>
      <t>г.</t>
    </r>
  </si>
  <si>
    <t>муниципальное бюджетное дошкольное образовательное учреждение</t>
  </si>
  <si>
    <t>"Детский сад комбинированного вида № 321" городского округа Самара</t>
  </si>
  <si>
    <t>6318207600/631801001</t>
  </si>
  <si>
    <t>Единица измерения: рубли (с точностью до двух знаков после запятой - 0.00)</t>
  </si>
  <si>
    <t>Администрация городского округа Самара</t>
  </si>
  <si>
    <t>443074, г.Самара, ул.Аэродромная 54а</t>
  </si>
  <si>
    <t>1.1. Цели деятельности  муниципального бюджетного учреждения :</t>
  </si>
  <si>
    <t>-обеспечение реализации предусмотренных законодательством Российской Федерации полномочий органов местного</t>
  </si>
  <si>
    <t>самоуправления в сфере образования;</t>
  </si>
  <si>
    <t>-создание благоприятных условий для личностного развития, образования и общения детей;</t>
  </si>
  <si>
    <t>-обеспечение безопасности жизнедеятельности детей и работников;</t>
  </si>
  <si>
    <t xml:space="preserve">-формирование у детей современного уровня знаний способствующего развитию интелектуального потенциала, творческих </t>
  </si>
  <si>
    <t>способностей, дарований детей;</t>
  </si>
  <si>
    <t>-участие в реализации государственной политики в области образования;</t>
  </si>
  <si>
    <t>хореография, волшебный песок, логоритмика, тестопластика,обучение чтению, обучение английскому языку, хоровое пение, математический кружок (шахматы) и прочие.</t>
  </si>
  <si>
    <t>воспитание, обучение и развитие, а также присмотр, уход и оздоровление детей в возрасте от 3 до 7 лет</t>
  </si>
  <si>
    <r>
      <t xml:space="preserve">составления Плана: </t>
    </r>
    <r>
      <rPr>
        <sz val="11"/>
        <rFont val="Times New Roman"/>
        <family val="1"/>
      </rPr>
      <t>3903842.00</t>
    </r>
  </si>
  <si>
    <r>
      <t xml:space="preserve">1.5. Общая балансовая стоимость движимого муниципального имущества </t>
    </r>
    <r>
      <rPr>
        <sz val="11"/>
        <rFont val="Times New Roman"/>
        <family val="1"/>
      </rPr>
      <t>2568004.97</t>
    </r>
    <r>
      <rPr>
        <sz val="14"/>
        <rFont val="Times New Roman"/>
        <family val="1"/>
      </rPr>
      <t xml:space="preserve">  на дату </t>
    </r>
  </si>
  <si>
    <t>_____________________</t>
  </si>
  <si>
    <t xml:space="preserve">Объем финансового обеспечения, руб. (с точностью до двух знаков после запятой - 0.00) </t>
  </si>
  <si>
    <r>
      <t xml:space="preserve">III. Показатели по поступлениям и выплатам муниципального учреждения МБДОУ "Детский сад № 321" г.о. Самара на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</si>
  <si>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 xml:space="preserve">III. Показатели по поступлениям и выплатам муниципального учреждения МБДОУ "Детский сад № 321" г.о. Самара на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</si>
  <si>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III. Показатели по поступлениям и выплатам муниципального учреждения МБДОУ "Детский сад № 321" г.о. Самара на </t>
    </r>
    <r>
      <rPr>
        <b/>
        <sz val="14"/>
        <rFont val="Times New Roman"/>
        <family val="1"/>
      </rPr>
      <t>2018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</si>
  <si>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8"/>
        <rFont val="Times New Roman"/>
        <family val="1"/>
      </rPr>
      <t>2018</t>
    </r>
    <r>
      <rPr>
        <sz val="8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</si>
  <si>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8"/>
        <rFont val="Times New Roman"/>
        <family val="1"/>
      </rPr>
      <t>2019</t>
    </r>
    <r>
      <rPr>
        <sz val="8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</si>
  <si>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8"/>
        <rFont val="Times New Roman"/>
        <family val="1"/>
      </rPr>
      <t>2020</t>
    </r>
    <r>
      <rPr>
        <sz val="8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</si>
  <si>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8"/>
        <rFont val="Times New Roman"/>
        <family val="1"/>
      </rPr>
      <t>2018</t>
    </r>
    <r>
      <rPr>
        <sz val="8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</si>
  <si>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8"/>
        <rFont val="Times New Roman"/>
        <family val="1"/>
      </rPr>
      <t xml:space="preserve">2019 </t>
    </r>
    <r>
      <rPr>
        <sz val="8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</si>
  <si>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8"/>
        <rFont val="Times New Roman"/>
        <family val="1"/>
      </rPr>
      <t>2020 г</t>
    </r>
    <r>
      <rPr>
        <sz val="8"/>
        <rFont val="Times New Roman"/>
        <family val="1"/>
      </rPr>
      <t>.                  2-й год планового период</t>
    </r>
  </si>
  <si>
    <t>Сумм, руб. (с точностью до двух знаков после запятой - 0.00)</t>
  </si>
  <si>
    <t>Ведущий бухгалтер</t>
  </si>
  <si>
    <t>291 (01.01.87)</t>
  </si>
  <si>
    <t>291 (01.01.88)</t>
  </si>
  <si>
    <t>292 (01.01.88)</t>
  </si>
  <si>
    <r>
      <rPr>
        <sz val="12"/>
        <rFont val="Times New Roman"/>
        <family val="1"/>
      </rPr>
      <t xml:space="preserve"> (01.01.87)</t>
    </r>
  </si>
  <si>
    <t xml:space="preserve">Заместитель главы городского округа Самара - руководитель Департамента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</si>
</sst>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_ ;[Red]\-#,##0\ 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9" fillId="20" borderId="13" xfId="0" applyNumberFormat="1" applyFont="1" applyFill="1" applyBorder="1" applyAlignment="1">
      <alignment horizontal="center" vertical="center"/>
    </xf>
    <xf numFmtId="172" fontId="9" fillId="20" borderId="14" xfId="0" applyNumberFormat="1" applyFont="1" applyFill="1" applyBorder="1" applyAlignment="1">
      <alignment horizontal="center" vertical="center"/>
    </xf>
    <xf numFmtId="172" fontId="9" fillId="20" borderId="12" xfId="0" applyNumberFormat="1" applyFont="1" applyFill="1" applyBorder="1" applyAlignment="1">
      <alignment horizontal="center" vertical="center"/>
    </xf>
    <xf numFmtId="173" fontId="9" fillId="0" borderId="12" xfId="0" applyNumberFormat="1" applyFont="1" applyBorder="1" applyAlignment="1">
      <alignment horizontal="left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20" borderId="12" xfId="0" applyNumberFormat="1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 wrapText="1"/>
    </xf>
    <xf numFmtId="173" fontId="9" fillId="20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top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172" fontId="36" fillId="0" borderId="13" xfId="0" applyNumberFormat="1" applyFont="1" applyBorder="1" applyAlignment="1">
      <alignment horizontal="center" vertical="center"/>
    </xf>
    <xf numFmtId="172" fontId="36" fillId="0" borderId="12" xfId="0" applyNumberFormat="1" applyFont="1" applyBorder="1" applyAlignment="1">
      <alignment horizontal="center" vertical="center"/>
    </xf>
    <xf numFmtId="172" fontId="37" fillId="2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top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72" fontId="37" fillId="0" borderId="12" xfId="0" applyNumberFormat="1" applyFont="1" applyBorder="1" applyAlignment="1">
      <alignment horizontal="center" vertical="center"/>
    </xf>
    <xf numFmtId="172" fontId="37" fillId="0" borderId="13" xfId="0" applyNumberFormat="1" applyFont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 wrapText="1"/>
    </xf>
    <xf numFmtId="172" fontId="36" fillId="0" borderId="13" xfId="0" applyNumberFormat="1" applyFont="1" applyFill="1" applyBorder="1" applyAlignment="1">
      <alignment horizontal="center" vertical="center" wrapText="1"/>
    </xf>
    <xf numFmtId="172" fontId="36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37" fillId="20" borderId="13" xfId="0" applyNumberFormat="1" applyFont="1" applyFill="1" applyBorder="1" applyAlignment="1">
      <alignment horizontal="center" vertical="center"/>
    </xf>
    <xf numFmtId="172" fontId="37" fillId="20" borderId="14" xfId="0" applyNumberFormat="1" applyFont="1" applyFill="1" applyBorder="1" applyAlignment="1">
      <alignment horizontal="center" vertical="center"/>
    </xf>
    <xf numFmtId="172" fontId="36" fillId="20" borderId="12" xfId="0" applyNumberFormat="1" applyFont="1" applyFill="1" applyBorder="1" applyAlignment="1">
      <alignment horizontal="center" vertical="center"/>
    </xf>
    <xf numFmtId="172" fontId="36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top"/>
    </xf>
    <xf numFmtId="4" fontId="7" fillId="0" borderId="19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0" xfId="0" applyFont="1" applyBorder="1" applyAlignment="1">
      <alignment horizontal="left" vertical="top" wrapText="1" indent="2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4" fontId="7" fillId="0" borderId="21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21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19" xfId="0" applyNumberFormat="1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49" fontId="7" fillId="0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7" fillId="0" borderId="10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37" fillId="20" borderId="12" xfId="0" applyNumberFormat="1" applyFont="1" applyFill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36" fillId="20" borderId="12" xfId="0" applyNumberFormat="1" applyFont="1" applyFill="1" applyBorder="1" applyAlignment="1">
      <alignment horizontal="center" vertical="center"/>
    </xf>
    <xf numFmtId="172" fontId="36" fillId="20" borderId="10" xfId="0" applyNumberFormat="1" applyFont="1" applyFill="1" applyBorder="1" applyAlignment="1">
      <alignment horizontal="center" vertical="center"/>
    </xf>
    <xf numFmtId="172" fontId="36" fillId="20" borderId="13" xfId="0" applyNumberFormat="1" applyFont="1" applyFill="1" applyBorder="1" applyAlignment="1">
      <alignment horizontal="center" vertical="center"/>
    </xf>
    <xf numFmtId="172" fontId="36" fillId="20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7" fillId="0" borderId="12" xfId="0" applyNumberFormat="1" applyFont="1" applyBorder="1" applyAlignment="1">
      <alignment horizontal="center" vertical="center"/>
    </xf>
    <xf numFmtId="172" fontId="37" fillId="20" borderId="10" xfId="0" applyNumberFormat="1" applyFont="1" applyFill="1" applyBorder="1" applyAlignment="1">
      <alignment horizontal="center" vertical="center"/>
    </xf>
    <xf numFmtId="172" fontId="37" fillId="20" borderId="13" xfId="0" applyNumberFormat="1" applyFont="1" applyFill="1" applyBorder="1" applyAlignment="1">
      <alignment horizontal="center" vertical="center"/>
    </xf>
    <xf numFmtId="172" fontId="37" fillId="20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72" fontId="36" fillId="0" borderId="10" xfId="0" applyNumberFormat="1" applyFont="1" applyBorder="1" applyAlignment="1">
      <alignment horizontal="center" vertical="center"/>
    </xf>
    <xf numFmtId="172" fontId="36" fillId="0" borderId="13" xfId="0" applyNumberFormat="1" applyFont="1" applyBorder="1" applyAlignment="1">
      <alignment horizontal="center" vertical="center"/>
    </xf>
    <xf numFmtId="172" fontId="36" fillId="0" borderId="14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37" fillId="0" borderId="10" xfId="0" applyNumberFormat="1" applyFont="1" applyBorder="1" applyAlignment="1">
      <alignment horizontal="center" vertical="center"/>
    </xf>
    <xf numFmtId="172" fontId="37" fillId="0" borderId="13" xfId="0" applyNumberFormat="1" applyFont="1" applyBorder="1" applyAlignment="1">
      <alignment horizontal="center" vertical="center"/>
    </xf>
    <xf numFmtId="172" fontId="37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6" fillId="20" borderId="10" xfId="0" applyFont="1" applyFill="1" applyBorder="1" applyAlignment="1">
      <alignment horizontal="left" vertical="top" wrapText="1"/>
    </xf>
    <xf numFmtId="0" fontId="6" fillId="20" borderId="13" xfId="0" applyFont="1" applyFill="1" applyBorder="1" applyAlignment="1">
      <alignment horizontal="left" vertical="top" wrapText="1"/>
    </xf>
    <xf numFmtId="0" fontId="6" fillId="20" borderId="14" xfId="0" applyFont="1" applyFill="1" applyBorder="1" applyAlignment="1">
      <alignment horizontal="left" vertical="top" wrapText="1"/>
    </xf>
    <xf numFmtId="173" fontId="9" fillId="20" borderId="10" xfId="0" applyNumberFormat="1" applyFont="1" applyFill="1" applyBorder="1" applyAlignment="1">
      <alignment horizontal="center" vertical="center"/>
    </xf>
    <xf numFmtId="173" fontId="9" fillId="20" borderId="13" xfId="0" applyNumberFormat="1" applyFont="1" applyFill="1" applyBorder="1" applyAlignment="1">
      <alignment horizontal="center" vertical="center"/>
    </xf>
    <xf numFmtId="173" fontId="9" fillId="20" borderId="14" xfId="0" applyNumberFormat="1" applyFont="1" applyFill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37" fillId="20" borderId="10" xfId="0" applyNumberFormat="1" applyFont="1" applyFill="1" applyBorder="1" applyAlignment="1">
      <alignment horizontal="center"/>
    </xf>
    <xf numFmtId="172" fontId="37" fillId="20" borderId="13" xfId="0" applyNumberFormat="1" applyFont="1" applyFill="1" applyBorder="1" applyAlignment="1">
      <alignment horizontal="center"/>
    </xf>
    <xf numFmtId="172" fontId="37" fillId="20" borderId="14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172" fontId="7" fillId="0" borderId="21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7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37" fillId="0" borderId="10" xfId="0" applyNumberFormat="1" applyFont="1" applyFill="1" applyBorder="1" applyAlignment="1">
      <alignment horizontal="center" vertical="center"/>
    </xf>
    <xf numFmtId="172" fontId="37" fillId="0" borderId="13" xfId="0" applyNumberFormat="1" applyFont="1" applyFill="1" applyBorder="1" applyAlignment="1">
      <alignment horizontal="center" vertical="center"/>
    </xf>
    <xf numFmtId="172" fontId="37" fillId="0" borderId="14" xfId="0" applyNumberFormat="1" applyFont="1" applyFill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9" fillId="20" borderId="10" xfId="0" applyNumberFormat="1" applyFont="1" applyFill="1" applyBorder="1" applyAlignment="1">
      <alignment horizontal="center" vertical="center"/>
    </xf>
    <xf numFmtId="172" fontId="9" fillId="20" borderId="13" xfId="0" applyNumberFormat="1" applyFont="1" applyFill="1" applyBorder="1" applyAlignment="1">
      <alignment horizontal="center" vertical="center"/>
    </xf>
    <xf numFmtId="172" fontId="9" fillId="20" borderId="14" xfId="0" applyNumberFormat="1" applyFont="1" applyFill="1" applyBorder="1" applyAlignment="1">
      <alignment horizontal="center" vertical="center"/>
    </xf>
    <xf numFmtId="172" fontId="9" fillId="20" borderId="12" xfId="0" applyNumberFormat="1" applyFont="1" applyFill="1" applyBorder="1" applyAlignment="1">
      <alignment horizontal="center" vertical="center"/>
    </xf>
    <xf numFmtId="172" fontId="9" fillId="20" borderId="10" xfId="0" applyNumberFormat="1" applyFont="1" applyFill="1" applyBorder="1" applyAlignment="1">
      <alignment horizontal="center"/>
    </xf>
    <xf numFmtId="172" fontId="9" fillId="20" borderId="13" xfId="0" applyNumberFormat="1" applyFont="1" applyFill="1" applyBorder="1" applyAlignment="1">
      <alignment horizontal="center"/>
    </xf>
    <xf numFmtId="172" fontId="9" fillId="20" borderId="14" xfId="0" applyNumberFormat="1" applyFont="1" applyFill="1" applyBorder="1" applyAlignment="1">
      <alignment horizontal="center"/>
    </xf>
    <xf numFmtId="172" fontId="7" fillId="20" borderId="12" xfId="0" applyNumberFormat="1" applyFont="1" applyFill="1" applyBorder="1" applyAlignment="1">
      <alignment horizontal="center" vertical="center"/>
    </xf>
    <xf numFmtId="172" fontId="7" fillId="20" borderId="10" xfId="0" applyNumberFormat="1" applyFont="1" applyFill="1" applyBorder="1" applyAlignment="1">
      <alignment horizontal="center" vertical="center"/>
    </xf>
    <xf numFmtId="172" fontId="7" fillId="20" borderId="13" xfId="0" applyNumberFormat="1" applyFont="1" applyFill="1" applyBorder="1" applyAlignment="1">
      <alignment horizontal="center" vertical="center"/>
    </xf>
    <xf numFmtId="172" fontId="7" fillId="2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Fill="1" applyBorder="1" applyAlignment="1">
      <alignment horizontal="center" vertical="center" wrapText="1"/>
    </xf>
    <xf numFmtId="172" fontId="36" fillId="0" borderId="13" xfId="0" applyNumberFormat="1" applyFont="1" applyFill="1" applyBorder="1" applyAlignment="1">
      <alignment horizontal="center"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Fill="1" applyBorder="1" applyAlignment="1">
      <alignment horizontal="center" vertical="center" wrapText="1"/>
    </xf>
    <xf numFmtId="172" fontId="36" fillId="0" borderId="13" xfId="0" applyNumberFormat="1" applyFont="1" applyFill="1" applyBorder="1" applyAlignment="1">
      <alignment horizontal="center"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172" fontId="36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horizontal="center" vertical="top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V56"/>
  <sheetViews>
    <sheetView tabSelected="1" view="pageBreakPreview" zoomScaleNormal="50" zoomScaleSheetLayoutView="100" workbookViewId="0" topLeftCell="A1">
      <selection activeCell="AG20" sqref="AG20"/>
    </sheetView>
  </sheetViews>
  <sheetFormatPr defaultColWidth="0.875" defaultRowHeight="12.75"/>
  <cols>
    <col min="1" max="1" width="2.75390625" style="1" bestFit="1" customWidth="1"/>
    <col min="2" max="32" width="0.875" style="1" customWidth="1"/>
    <col min="33" max="33" width="8.375" style="1" customWidth="1"/>
    <col min="34" max="68" width="0.875" style="1" customWidth="1"/>
    <col min="69" max="69" width="0.5" style="1" customWidth="1"/>
    <col min="70" max="85" width="0.875" style="1" customWidth="1"/>
    <col min="86" max="86" width="1.4921875" style="1" customWidth="1"/>
    <col min="87" max="93" width="0.875" style="1" customWidth="1"/>
    <col min="94" max="94" width="2.50390625" style="1" customWidth="1"/>
    <col min="95" max="106" width="0.875" style="1" customWidth="1"/>
    <col min="107" max="107" width="11.625" style="1" customWidth="1"/>
    <col min="108" max="108" width="1.2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93" t="s">
        <v>130</v>
      </c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</row>
    <row r="2" spans="47:108" s="2" customFormat="1" ht="12">
      <c r="AU2" s="194" t="s">
        <v>35</v>
      </c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</row>
    <row r="3" spans="46:108" s="2" customFormat="1" ht="12">
      <c r="AT3" s="168" t="s">
        <v>141</v>
      </c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45:108" s="2" customFormat="1" ht="10.5" customHeight="1">
      <c r="AS4" s="32" t="s">
        <v>134</v>
      </c>
      <c r="AT4" s="72"/>
      <c r="AU4" s="193" t="s">
        <v>146</v>
      </c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</row>
    <row r="5" spans="47:108" s="2" customFormat="1" ht="12">
      <c r="AU5" s="194" t="s">
        <v>147</v>
      </c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spans="47:108" s="2" customFormat="1" ht="12">
      <c r="AU6" s="168" t="s">
        <v>148</v>
      </c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</row>
    <row r="7" ht="13.5">
      <c r="N7" s="2"/>
    </row>
    <row r="8" spans="35:108" ht="15.75" customHeight="1">
      <c r="AI8" s="174" t="s">
        <v>9</v>
      </c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</row>
    <row r="9" spans="34:108" ht="20.25" customHeight="1">
      <c r="AH9" s="196" t="s">
        <v>221</v>
      </c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</row>
    <row r="10" spans="34:108" s="2" customFormat="1" ht="18.75" customHeight="1">
      <c r="AH10" s="195" t="s">
        <v>25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</row>
    <row r="11" spans="34:108" ht="18">
      <c r="AH11" s="1" t="s">
        <v>142</v>
      </c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173" t="s">
        <v>157</v>
      </c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</row>
    <row r="12" spans="35:108" s="2" customFormat="1" ht="16.5" customHeight="1">
      <c r="AI12" s="175" t="s">
        <v>7</v>
      </c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49"/>
      <c r="BU12" s="49"/>
      <c r="BV12" s="49"/>
      <c r="BW12" s="49"/>
      <c r="BX12" s="49"/>
      <c r="BY12" s="175" t="s">
        <v>8</v>
      </c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</row>
    <row r="13" spans="64:101" ht="18">
      <c r="BL13" s="33"/>
      <c r="BM13" s="31" t="s">
        <v>2</v>
      </c>
      <c r="BN13" s="176"/>
      <c r="BO13" s="176"/>
      <c r="BP13" s="176"/>
      <c r="BQ13" s="176"/>
      <c r="BR13" s="33" t="s">
        <v>2</v>
      </c>
      <c r="BS13" s="33"/>
      <c r="BT13" s="33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7">
        <v>20</v>
      </c>
      <c r="CN13" s="177"/>
      <c r="CO13" s="177"/>
      <c r="CP13" s="177"/>
      <c r="CQ13" s="178"/>
      <c r="CR13" s="178"/>
      <c r="CS13" s="178"/>
      <c r="CT13" s="178"/>
      <c r="CU13" s="33" t="s">
        <v>3</v>
      </c>
      <c r="CV13" s="33"/>
      <c r="CW13" s="33"/>
    </row>
    <row r="14" ht="13.5">
      <c r="CY14" s="8"/>
    </row>
    <row r="15" ht="13.5">
      <c r="CY15" s="8"/>
    </row>
    <row r="16" spans="1:222" ht="18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174" t="s">
        <v>143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1"/>
      <c r="EV16" s="11"/>
      <c r="EW16" s="12"/>
      <c r="EX16" s="11"/>
      <c r="EY16" s="11"/>
      <c r="EZ16" s="11"/>
      <c r="FA16" s="11"/>
      <c r="FB16" s="11"/>
      <c r="FC16" s="11"/>
      <c r="FD16" s="11"/>
      <c r="FE16" s="11"/>
      <c r="FF16" s="13"/>
      <c r="FG16" s="13"/>
      <c r="FH16" s="13"/>
      <c r="FI16" s="11"/>
      <c r="FJ16" s="11"/>
      <c r="FK16" s="13"/>
      <c r="FL16" s="192"/>
      <c r="FM16" s="192"/>
      <c r="FN16" s="192"/>
      <c r="FO16" s="192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</row>
    <row r="17" spans="1:108" s="11" customFormat="1" ht="18">
      <c r="A17" s="174" t="s">
        <v>162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 t="s">
        <v>30</v>
      </c>
      <c r="BB17" s="174"/>
      <c r="BC17" s="174"/>
      <c r="BD17" s="174"/>
      <c r="BE17" s="174"/>
      <c r="BF17" s="174" t="s">
        <v>45</v>
      </c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</row>
    <row r="18" spans="26:92" ht="19.5" customHeight="1">
      <c r="Z18" s="174" t="s">
        <v>132</v>
      </c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</row>
    <row r="19" spans="77:108" ht="18"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173" t="s">
        <v>10</v>
      </c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</row>
    <row r="20" spans="77:108" ht="15" customHeight="1"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1" t="s">
        <v>26</v>
      </c>
      <c r="CN20" s="33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</row>
    <row r="21" spans="36:108" ht="15" customHeight="1">
      <c r="AJ21" s="18"/>
      <c r="AK21" s="15"/>
      <c r="AL21" s="185"/>
      <c r="AM21" s="185"/>
      <c r="AN21" s="185"/>
      <c r="AO21" s="185"/>
      <c r="AP21" s="18"/>
      <c r="AQ21" s="18"/>
      <c r="AR21" s="18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9"/>
      <c r="BL21" s="189"/>
      <c r="BM21" s="189"/>
      <c r="BN21" s="189"/>
      <c r="BO21" s="190"/>
      <c r="BP21" s="190"/>
      <c r="BQ21" s="190"/>
      <c r="BR21" s="190"/>
      <c r="BS21" s="18"/>
      <c r="BT21" s="18"/>
      <c r="BU21" s="18"/>
      <c r="BV21" s="17"/>
      <c r="BY21" s="38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1" t="s">
        <v>11</v>
      </c>
      <c r="CN21" s="33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</row>
    <row r="22" spans="1:108" ht="15" customHeight="1">
      <c r="A22" s="34" t="s">
        <v>44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Y22" s="38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1" t="s">
        <v>12</v>
      </c>
      <c r="CN22" s="33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</row>
    <row r="23" spans="1:108" ht="15" customHeight="1">
      <c r="A23" s="34" t="s">
        <v>156</v>
      </c>
      <c r="B23" s="33"/>
      <c r="C23" s="33"/>
      <c r="D23" s="33"/>
      <c r="E23" s="33"/>
      <c r="F23" s="33"/>
      <c r="G23" s="33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40"/>
      <c r="W23" s="40"/>
      <c r="X23" s="40"/>
      <c r="Y23" s="40"/>
      <c r="Z23" s="35"/>
      <c r="AA23" s="35"/>
      <c r="AB23" s="35"/>
      <c r="AC23" s="37"/>
      <c r="AD23" s="37"/>
      <c r="AE23" s="37"/>
      <c r="AF23" s="37"/>
      <c r="AG23" s="37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Y23" s="38"/>
      <c r="BZ23" s="38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41"/>
      <c r="CN23" s="33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</row>
    <row r="24" spans="1:108" s="112" customFormat="1" ht="17.25" customHeight="1">
      <c r="A24" s="116" t="s">
        <v>186</v>
      </c>
      <c r="B24" s="105"/>
      <c r="C24" s="105"/>
      <c r="D24" s="105"/>
      <c r="E24" s="105"/>
      <c r="F24" s="105"/>
      <c r="G24" s="105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7"/>
      <c r="V24" s="108"/>
      <c r="W24" s="108"/>
      <c r="X24" s="108"/>
      <c r="Y24" s="108"/>
      <c r="Z24" s="106"/>
      <c r="AA24" s="106"/>
      <c r="AB24" s="106"/>
      <c r="AC24" s="106"/>
      <c r="AD24" s="106"/>
      <c r="AE24" s="106"/>
      <c r="AF24" s="106"/>
      <c r="AG24" s="106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10"/>
      <c r="BX24" s="105"/>
      <c r="BY24" s="111"/>
      <c r="BZ24" s="111"/>
      <c r="CA24" s="105"/>
      <c r="CB24" s="105"/>
      <c r="CC24" s="105"/>
      <c r="CD24" s="105"/>
      <c r="CE24" s="105"/>
      <c r="CM24" s="113"/>
      <c r="CO24" s="172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2"/>
    </row>
    <row r="25" spans="1:108" s="112" customFormat="1" ht="21" customHeight="1">
      <c r="A25" s="116" t="s">
        <v>187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10"/>
      <c r="BX25" s="105"/>
      <c r="BY25" s="111"/>
      <c r="BZ25" s="111"/>
      <c r="CA25" s="105"/>
      <c r="CB25" s="105"/>
      <c r="CC25" s="105"/>
      <c r="CD25" s="105"/>
      <c r="CE25" s="105"/>
      <c r="CM25" s="113"/>
      <c r="CO25" s="163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5"/>
    </row>
    <row r="26" spans="1:108" s="19" customFormat="1" ht="21" customHeight="1">
      <c r="A26" s="114" t="s">
        <v>31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87" t="s">
        <v>188</v>
      </c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8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20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3"/>
      <c r="CN26" s="42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</row>
    <row r="27" spans="1:108" s="19" customFormat="1" ht="21" customHeight="1">
      <c r="A27" s="155" t="s">
        <v>189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4" t="s">
        <v>13</v>
      </c>
      <c r="CN27" s="42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</row>
    <row r="28" spans="1:108" s="19" customFormat="1" ht="1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X28" s="21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</row>
    <row r="29" spans="1:108" s="19" customFormat="1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X29" s="21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</row>
    <row r="30" spans="1:108" ht="18" customHeight="1">
      <c r="A30" s="34" t="s">
        <v>41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46"/>
      <c r="AS30" s="6"/>
      <c r="AT30" s="6"/>
      <c r="AU30" s="6"/>
      <c r="AV30" s="6"/>
      <c r="AW30" s="180" t="s">
        <v>190</v>
      </c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181"/>
      <c r="CS30" s="181"/>
      <c r="CT30" s="181"/>
      <c r="CU30" s="181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8">
      <c r="A31" s="34" t="s">
        <v>42</v>
      </c>
      <c r="B31" s="3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2"/>
      <c r="AI31" s="22"/>
      <c r="AJ31" s="22"/>
      <c r="AK31" s="22"/>
      <c r="AL31" s="22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1"/>
      <c r="CR31" s="181"/>
      <c r="CS31" s="181"/>
      <c r="CT31" s="181"/>
      <c r="CU31" s="181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3.5">
      <c r="A32" s="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4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</row>
    <row r="33" spans="1:108" ht="18">
      <c r="A33" s="34" t="s">
        <v>32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82" t="s">
        <v>191</v>
      </c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6"/>
      <c r="CW33" s="16"/>
      <c r="CX33" s="16"/>
      <c r="CY33" s="16"/>
      <c r="CZ33" s="16"/>
      <c r="DA33" s="16"/>
      <c r="DB33" s="16"/>
      <c r="DC33" s="16"/>
      <c r="DD33" s="16"/>
    </row>
    <row r="34" spans="1:108" ht="18">
      <c r="A34" s="183" t="s">
        <v>156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33"/>
      <c r="AI34" s="33"/>
      <c r="AJ34" s="33"/>
      <c r="AK34" s="33"/>
      <c r="AL34" s="33"/>
      <c r="AM34" s="39"/>
      <c r="AN34" s="39"/>
      <c r="AO34" s="39"/>
      <c r="AP34" s="16"/>
      <c r="AQ34" s="16"/>
      <c r="AR34" s="16"/>
      <c r="AS34" s="16"/>
      <c r="AT34" s="16"/>
      <c r="AU34" s="16"/>
      <c r="AV34" s="16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6"/>
      <c r="CW34" s="16"/>
      <c r="CX34" s="16"/>
      <c r="CY34" s="16"/>
      <c r="CZ34" s="16"/>
      <c r="DA34" s="16"/>
      <c r="DB34" s="16"/>
      <c r="DC34" s="16"/>
      <c r="DD34" s="16"/>
    </row>
    <row r="35" spans="1:108" ht="11.25" customHeight="1">
      <c r="A35" s="4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</row>
    <row r="36" ht="15" customHeight="1"/>
    <row r="37" spans="1:108" s="3" customFormat="1" ht="18.75" customHeight="1">
      <c r="A37" s="174" t="s">
        <v>151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8">
      <c r="A39" s="47" t="s">
        <v>192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</row>
    <row r="40" spans="1:108" ht="15" customHeight="1">
      <c r="A40" s="179" t="s">
        <v>193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</row>
    <row r="41" spans="1:108" ht="15" customHeight="1">
      <c r="A41" s="179" t="s">
        <v>194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</row>
    <row r="42" spans="1:108" ht="15" customHeight="1">
      <c r="A42" s="179" t="s">
        <v>195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</row>
    <row r="43" spans="1:108" ht="15" customHeight="1">
      <c r="A43" s="179" t="s">
        <v>196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15" customHeight="1">
      <c r="A44" s="179" t="s">
        <v>197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</row>
    <row r="45" spans="1:108" ht="15" customHeight="1">
      <c r="A45" s="179" t="s">
        <v>198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</row>
    <row r="46" spans="1:108" ht="15" customHeight="1">
      <c r="A46" s="179" t="s">
        <v>199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8">
      <c r="A47" s="47" t="s">
        <v>158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3.5">
      <c r="A48" s="166" t="s">
        <v>201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</row>
    <row r="49" spans="1:108" ht="18">
      <c r="A49" s="47" t="s">
        <v>33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256" ht="27" customHeight="1">
      <c r="A50" s="166" t="s">
        <v>200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6"/>
      <c r="FW50" s="166"/>
      <c r="FX50" s="166"/>
      <c r="FY50" s="166"/>
      <c r="FZ50" s="166"/>
      <c r="GA50" s="166"/>
      <c r="GB50" s="166"/>
      <c r="GC50" s="166"/>
      <c r="GD50" s="166"/>
      <c r="GE50" s="166"/>
      <c r="GF50" s="166"/>
      <c r="GG50" s="166"/>
      <c r="GH50" s="166"/>
      <c r="GI50" s="166"/>
      <c r="GJ50" s="166"/>
      <c r="GK50" s="166"/>
      <c r="GL50" s="166"/>
      <c r="GM50" s="166"/>
      <c r="GN50" s="166"/>
      <c r="GO50" s="166"/>
      <c r="GP50" s="166"/>
      <c r="GQ50" s="166"/>
      <c r="GR50" s="166"/>
      <c r="GS50" s="166"/>
      <c r="GT50" s="166"/>
      <c r="GU50" s="166"/>
      <c r="GV50" s="166"/>
      <c r="GW50" s="166"/>
      <c r="GX50" s="166"/>
      <c r="GY50" s="166"/>
      <c r="GZ50" s="166"/>
      <c r="HA50" s="166"/>
      <c r="HB50" s="166"/>
      <c r="HC50" s="166"/>
      <c r="HD50" s="166"/>
      <c r="HE50" s="166"/>
      <c r="HF50" s="166"/>
      <c r="HG50" s="166"/>
      <c r="HH50" s="166"/>
      <c r="HI50" s="166"/>
      <c r="HJ50" s="166"/>
      <c r="HK50" s="166"/>
      <c r="HL50" s="166"/>
      <c r="HM50" s="166"/>
      <c r="HN50" s="166"/>
      <c r="HO50" s="166"/>
      <c r="HP50" s="166"/>
      <c r="HQ50" s="166"/>
      <c r="HR50" s="166"/>
      <c r="HS50" s="166"/>
      <c r="HT50" s="166"/>
      <c r="HU50" s="166"/>
      <c r="HV50" s="166"/>
      <c r="HW50" s="166"/>
      <c r="HX50" s="166"/>
      <c r="HY50" s="166"/>
      <c r="HZ50" s="166"/>
      <c r="IA50" s="166"/>
      <c r="IB50" s="166"/>
      <c r="IC50" s="166"/>
      <c r="ID50" s="166"/>
      <c r="IE50" s="166"/>
      <c r="IF50" s="166"/>
      <c r="IG50" s="166"/>
      <c r="IH50" s="166"/>
      <c r="II50" s="166"/>
      <c r="IJ50" s="166"/>
      <c r="IK50" s="166"/>
      <c r="IL50" s="166"/>
      <c r="IM50" s="166"/>
      <c r="IN50" s="166"/>
      <c r="IO50" s="166"/>
      <c r="IP50" s="166"/>
      <c r="IQ50" s="166"/>
      <c r="IR50" s="166"/>
      <c r="IS50" s="166"/>
      <c r="IT50" s="166"/>
      <c r="IU50" s="166"/>
      <c r="IV50" s="166"/>
    </row>
    <row r="51" ht="0.75" customHeight="1" hidden="1"/>
    <row r="52" spans="1:123" ht="18.75" customHeight="1">
      <c r="A52" s="170" t="s">
        <v>152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</row>
    <row r="53" spans="1:123" ht="18.75" customHeight="1">
      <c r="A53" s="170" t="s">
        <v>202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1"/>
      <c r="DA53" s="171"/>
      <c r="DB53" s="171"/>
      <c r="DC53" s="171"/>
      <c r="DD53" s="47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</row>
    <row r="54" spans="1:108" ht="18">
      <c r="A54" s="170" t="s">
        <v>203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</row>
    <row r="55" spans="1:108" ht="18">
      <c r="A55" s="170" t="s">
        <v>133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</row>
    <row r="56" s="169" customFormat="1" ht="15" customHeight="1">
      <c r="A56" s="169">
        <v>149938.79</v>
      </c>
    </row>
  </sheetData>
  <sheetProtection/>
  <mergeCells count="56">
    <mergeCell ref="DE50:HH50"/>
    <mergeCell ref="HI50:IV50"/>
    <mergeCell ref="A52:DD52"/>
    <mergeCell ref="AI12:BS12"/>
    <mergeCell ref="A37:DD37"/>
    <mergeCell ref="AS21:BJ21"/>
    <mergeCell ref="CO23:DD23"/>
    <mergeCell ref="AH26:BV26"/>
    <mergeCell ref="CO26:DD26"/>
    <mergeCell ref="A27:AZ28"/>
    <mergeCell ref="A56:IV56"/>
    <mergeCell ref="A53:DC53"/>
    <mergeCell ref="CO24:DD24"/>
    <mergeCell ref="CO25:DD25"/>
    <mergeCell ref="A54:DD54"/>
    <mergeCell ref="A55:DD55"/>
    <mergeCell ref="A50:DD50"/>
    <mergeCell ref="A48:DD48"/>
    <mergeCell ref="A46:DD46"/>
    <mergeCell ref="A40:DD40"/>
    <mergeCell ref="AU1:DD1"/>
    <mergeCell ref="AU2:DD2"/>
    <mergeCell ref="AU5:DD5"/>
    <mergeCell ref="AH10:DD10"/>
    <mergeCell ref="AH9:DD9"/>
    <mergeCell ref="AT3:DD3"/>
    <mergeCell ref="AU4:DD4"/>
    <mergeCell ref="AU6:DD6"/>
    <mergeCell ref="FL16:FO16"/>
    <mergeCell ref="A17:DD17"/>
    <mergeCell ref="CO19:DD19"/>
    <mergeCell ref="CO20:DD20"/>
    <mergeCell ref="Z18:CN18"/>
    <mergeCell ref="AL21:AO21"/>
    <mergeCell ref="A41:DD41"/>
    <mergeCell ref="A43:DD43"/>
    <mergeCell ref="CO27:DD27"/>
    <mergeCell ref="N26:AG26"/>
    <mergeCell ref="A42:DD42"/>
    <mergeCell ref="BK21:BN21"/>
    <mergeCell ref="BO21:BR21"/>
    <mergeCell ref="CO22:DD22"/>
    <mergeCell ref="CO21:DD21"/>
    <mergeCell ref="A44:DD44"/>
    <mergeCell ref="AW30:CU31"/>
    <mergeCell ref="AW33:CU34"/>
    <mergeCell ref="A45:DD45"/>
    <mergeCell ref="A34:AG34"/>
    <mergeCell ref="CA11:DD11"/>
    <mergeCell ref="M16:CT16"/>
    <mergeCell ref="BY12:DD12"/>
    <mergeCell ref="AI8:DD8"/>
    <mergeCell ref="BN13:BQ13"/>
    <mergeCell ref="BU13:CL13"/>
    <mergeCell ref="CM13:CP13"/>
    <mergeCell ref="CQ13:CT13"/>
  </mergeCells>
  <printOptions/>
  <pageMargins left="0.51" right="0.12" top="0.5905511811023623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zoomScale="80" zoomScaleNormal="80" zoomScaleSheetLayoutView="100" workbookViewId="0" topLeftCell="A4">
      <selection activeCell="BU17" sqref="BU17:DD17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">
      <c r="CF2" s="151" t="s">
        <v>101</v>
      </c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</row>
    <row r="3" spans="1:108" ht="18" customHeight="1">
      <c r="A3" s="152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5" spans="1:108" s="3" customFormat="1" ht="20.25" customHeight="1">
      <c r="A5" s="153" t="s"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43"/>
      <c r="BU5" s="153" t="s">
        <v>4</v>
      </c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43"/>
    </row>
    <row r="6" spans="1:108" ht="20.25" customHeight="1">
      <c r="A6" s="50"/>
      <c r="B6" s="156" t="s">
        <v>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7"/>
      <c r="BU6" s="158">
        <v>6828787.8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60"/>
    </row>
    <row r="7" spans="1:108" ht="20.25" customHeight="1">
      <c r="A7" s="51"/>
      <c r="B7" s="147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8"/>
      <c r="BU7" s="149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38"/>
    </row>
    <row r="8" spans="1:108" ht="39.75" customHeight="1">
      <c r="A8" s="52"/>
      <c r="B8" s="156" t="s">
        <v>153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7"/>
      <c r="BU8" s="149">
        <v>3903842</v>
      </c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38"/>
    </row>
    <row r="9" spans="1:108" ht="20.25" customHeight="1">
      <c r="A9" s="51"/>
      <c r="B9" s="139" t="s">
        <v>6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40"/>
      <c r="BU9" s="149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38"/>
    </row>
    <row r="10" spans="1:108" ht="20.25" customHeight="1">
      <c r="A10" s="52"/>
      <c r="B10" s="156" t="s">
        <v>102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7"/>
      <c r="BU10" s="144">
        <v>3903842</v>
      </c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6"/>
    </row>
    <row r="11" spans="1:108" ht="20.25" customHeight="1">
      <c r="A11" s="51"/>
      <c r="B11" s="139" t="s">
        <v>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40"/>
      <c r="BU11" s="144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6"/>
    </row>
    <row r="12" spans="1:108" ht="20.25" customHeight="1">
      <c r="A12" s="52"/>
      <c r="B12" s="156" t="s">
        <v>103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7"/>
      <c r="BU12" s="144">
        <v>1522521</v>
      </c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6"/>
    </row>
    <row r="13" spans="1:108" ht="20.25" customHeight="1">
      <c r="A13" s="52"/>
      <c r="B13" s="156" t="s">
        <v>104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7"/>
      <c r="BU13" s="144">
        <v>149938.79</v>
      </c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6"/>
    </row>
    <row r="14" spans="1:108" ht="20.25" customHeight="1">
      <c r="A14" s="53"/>
      <c r="B14" s="139" t="s">
        <v>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40"/>
      <c r="BU14" s="144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6"/>
    </row>
    <row r="15" spans="1:108" s="3" customFormat="1" ht="18">
      <c r="A15" s="52"/>
      <c r="B15" s="156" t="s">
        <v>103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7"/>
      <c r="BU15" s="144">
        <v>48324.79</v>
      </c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6"/>
    </row>
    <row r="16" spans="1:108" ht="18">
      <c r="A16" s="50"/>
      <c r="B16" s="156" t="s">
        <v>36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7"/>
      <c r="BU16" s="141">
        <v>256214.96</v>
      </c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37"/>
    </row>
    <row r="17" spans="1:108" ht="18">
      <c r="A17" s="51"/>
      <c r="B17" s="147" t="s">
        <v>1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8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6"/>
    </row>
    <row r="18" spans="1:108" ht="18">
      <c r="A18" s="52"/>
      <c r="B18" s="156" t="s">
        <v>107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7"/>
      <c r="BU18" s="149">
        <v>256214.96</v>
      </c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38"/>
    </row>
    <row r="19" spans="1:108" ht="18">
      <c r="A19" s="54"/>
      <c r="B19" s="139" t="s">
        <v>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40"/>
      <c r="BU19" s="149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38"/>
    </row>
    <row r="20" spans="1:108" ht="18">
      <c r="A20" s="52"/>
      <c r="B20" s="156" t="s">
        <v>108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7"/>
      <c r="BU20" s="144">
        <v>256214.96</v>
      </c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6"/>
    </row>
    <row r="21" spans="1:108" ht="39.75" customHeight="1">
      <c r="A21" s="52"/>
      <c r="B21" s="156" t="s">
        <v>109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7"/>
      <c r="BU21" s="144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6"/>
    </row>
    <row r="22" spans="1:108" ht="20.25" customHeight="1">
      <c r="A22" s="54"/>
      <c r="B22" s="197" t="s">
        <v>6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8"/>
      <c r="BU22" s="144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6"/>
    </row>
    <row r="23" spans="1:108" ht="20.25" customHeight="1">
      <c r="A23" s="52"/>
      <c r="B23" s="156" t="s">
        <v>105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7"/>
      <c r="BU23" s="144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20.25" customHeight="1">
      <c r="A24" s="52"/>
      <c r="B24" s="156" t="s">
        <v>106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7"/>
      <c r="BU24" s="144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</row>
    <row r="25" spans="1:108" ht="20.25" customHeight="1">
      <c r="A25" s="50"/>
      <c r="B25" s="156" t="s">
        <v>37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7"/>
      <c r="BU25" s="141">
        <v>318270.08</v>
      </c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37"/>
    </row>
    <row r="26" spans="1:108" ht="20.25" customHeight="1">
      <c r="A26" s="55"/>
      <c r="B26" s="147" t="s">
        <v>1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8"/>
      <c r="BU26" s="144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6"/>
    </row>
    <row r="27" spans="1:108" ht="20.25" customHeight="1">
      <c r="A27" s="52"/>
      <c r="B27" s="156" t="s">
        <v>110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7"/>
      <c r="BU27" s="144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6"/>
    </row>
    <row r="28" spans="1:108" ht="20.25" customHeight="1">
      <c r="A28" s="52"/>
      <c r="B28" s="156" t="s">
        <v>111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7"/>
      <c r="BU28" s="144">
        <v>318270.08</v>
      </c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6"/>
    </row>
    <row r="29" spans="1:108" ht="20.25" customHeight="1">
      <c r="A29" s="54"/>
      <c r="B29" s="139" t="s">
        <v>6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40"/>
      <c r="BU29" s="149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38"/>
    </row>
    <row r="30" spans="1:108" ht="20.25" customHeight="1">
      <c r="A30" s="52"/>
      <c r="B30" s="156" t="s">
        <v>131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7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</sheetData>
  <sheetProtection/>
  <mergeCells count="54">
    <mergeCell ref="B28:BT28"/>
    <mergeCell ref="BU28:DD28"/>
    <mergeCell ref="B29:BT29"/>
    <mergeCell ref="BU29:DD29"/>
    <mergeCell ref="B23:BT23"/>
    <mergeCell ref="BU23:DD23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16:BT16"/>
    <mergeCell ref="BU16:DD16"/>
    <mergeCell ref="B17:BT17"/>
    <mergeCell ref="BU17:DD17"/>
    <mergeCell ref="B11:BT11"/>
    <mergeCell ref="BU11:DD11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2:BT12"/>
    <mergeCell ref="BU12:DD12"/>
    <mergeCell ref="B7:BT7"/>
    <mergeCell ref="BU7:DD7"/>
    <mergeCell ref="B8:BT8"/>
    <mergeCell ref="BU8:DD8"/>
    <mergeCell ref="B9:BT9"/>
    <mergeCell ref="BU9:DD9"/>
    <mergeCell ref="B10:BT10"/>
    <mergeCell ref="BU10:DD10"/>
    <mergeCell ref="B6:BT6"/>
    <mergeCell ref="BU6:DD6"/>
    <mergeCell ref="CF2:DD2"/>
    <mergeCell ref="A3:DD3"/>
    <mergeCell ref="A5:BT5"/>
    <mergeCell ref="BU5:DD5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1"/>
  <sheetViews>
    <sheetView zoomScale="80" zoomScaleNormal="80" zoomScaleSheetLayoutView="100" workbookViewId="0" topLeftCell="A4">
      <pane xSplit="62" ySplit="7" topLeftCell="BK42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55" sqref="CR5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8" customWidth="1"/>
    <col min="45" max="57" width="0.875" style="1" customWidth="1"/>
    <col min="58" max="58" width="0.6171875" style="1" customWidth="1"/>
    <col min="59" max="60" width="0.875" style="1" hidden="1" customWidth="1"/>
    <col min="61" max="61" width="1.12109375" style="1" hidden="1" customWidth="1"/>
    <col min="62" max="62" width="14.375" style="1" customWidth="1"/>
    <col min="63" max="79" width="0.875" style="1" customWidth="1"/>
    <col min="80" max="80" width="2.50390625" style="1" customWidth="1"/>
    <col min="81" max="94" width="0.875" style="1" customWidth="1"/>
    <col min="95" max="95" width="3.625" style="1" customWidth="1"/>
    <col min="96" max="96" width="16.00390625" style="1" customWidth="1"/>
    <col min="97" max="97" width="15.50390625" style="1" customWidth="1"/>
    <col min="98" max="105" width="0.875" style="1" customWidth="1"/>
    <col min="106" max="106" width="0.37109375" style="1" customWidth="1"/>
    <col min="107" max="108" width="0.875" style="1" hidden="1" customWidth="1"/>
    <col min="109" max="109" width="0.5" style="1" customWidth="1"/>
    <col min="110" max="110" width="0.6171875" style="1" hidden="1" customWidth="1"/>
    <col min="111" max="111" width="0.875" style="1" hidden="1" customWidth="1"/>
    <col min="112" max="112" width="0.61718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6171875" style="1" customWidth="1"/>
    <col min="144" max="149" width="0.875" style="1" customWidth="1"/>
    <col min="150" max="150" width="0.5" style="1" customWidth="1"/>
    <col min="151" max="151" width="0.875" style="1" hidden="1" customWidth="1"/>
    <col min="152" max="153" width="0.875" style="1" customWidth="1"/>
    <col min="154" max="154" width="0.6171875" style="1" customWidth="1"/>
    <col min="155" max="156" width="0.875" style="1" hidden="1" customWidth="1"/>
    <col min="157" max="157" width="2.375" style="1" customWidth="1"/>
    <col min="158" max="16384" width="0.875" style="1" customWidth="1"/>
  </cols>
  <sheetData>
    <row r="1" ht="3" customHeight="1"/>
    <row r="2" spans="131:156" ht="3" customHeight="1">
      <c r="EA2" s="151" t="s">
        <v>112</v>
      </c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</row>
    <row r="3" spans="131:156" ht="13.5"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</row>
    <row r="4" spans="1:142" s="3" customFormat="1" ht="28.5" customHeight="1">
      <c r="A4" s="152" t="s">
        <v>208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3.5">
      <c r="A6" s="223" t="s">
        <v>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7" t="s">
        <v>46</v>
      </c>
      <c r="AS6" s="223" t="s">
        <v>47</v>
      </c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 t="s">
        <v>48</v>
      </c>
      <c r="BK6" s="224" t="s">
        <v>205</v>
      </c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6"/>
    </row>
    <row r="7" spans="1:157" ht="13.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7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 t="s">
        <v>34</v>
      </c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 t="s">
        <v>49</v>
      </c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</row>
    <row r="8" spans="1:157" ht="91.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7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 t="s">
        <v>154</v>
      </c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 t="s">
        <v>145</v>
      </c>
      <c r="CS8" s="223" t="s">
        <v>180</v>
      </c>
      <c r="CT8" s="223" t="s">
        <v>50</v>
      </c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7" t="s">
        <v>55</v>
      </c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3" t="s">
        <v>51</v>
      </c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</row>
    <row r="9" spans="1:157" ht="110.2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7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3" t="s">
        <v>52</v>
      </c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4" t="s">
        <v>53</v>
      </c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6"/>
    </row>
    <row r="10" spans="1:157" s="2" customFormat="1" ht="15.75" customHeight="1">
      <c r="A10" s="220">
        <v>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2"/>
      <c r="AR10" s="91">
        <v>2</v>
      </c>
      <c r="AS10" s="220">
        <v>3</v>
      </c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2"/>
      <c r="BJ10" s="92">
        <v>4</v>
      </c>
      <c r="BK10" s="220">
        <v>5</v>
      </c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2"/>
      <c r="CC10" s="220">
        <v>6</v>
      </c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2"/>
      <c r="CR10" s="90">
        <v>7</v>
      </c>
      <c r="CS10" s="92">
        <v>8</v>
      </c>
      <c r="CT10" s="220">
        <v>9</v>
      </c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2"/>
      <c r="DI10" s="228">
        <v>10</v>
      </c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30"/>
      <c r="DX10" s="228">
        <v>11</v>
      </c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30"/>
      <c r="EM10" s="228">
        <v>12</v>
      </c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30"/>
    </row>
    <row r="11" spans="1:157" s="4" customFormat="1" ht="18">
      <c r="A11" s="237" t="s">
        <v>14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9"/>
      <c r="AR11" s="59">
        <v>100</v>
      </c>
      <c r="AS11" s="199" t="s">
        <v>54</v>
      </c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1"/>
      <c r="BJ11" s="75" t="s">
        <v>54</v>
      </c>
      <c r="BK11" s="240">
        <f>BK14+BK16+BK17</f>
        <v>29873406.28</v>
      </c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2"/>
      <c r="CC11" s="240">
        <f>CC14</f>
        <v>17164727</v>
      </c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2"/>
      <c r="CR11" s="128">
        <f>CR14</f>
        <v>6785093.910000001</v>
      </c>
      <c r="CS11" s="127">
        <f>CS16</f>
        <v>2923585.37</v>
      </c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2"/>
      <c r="DI11" s="231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3"/>
      <c r="DX11" s="240">
        <f>DX14+DX17</f>
        <v>3000000</v>
      </c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2"/>
      <c r="EM11" s="199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1"/>
    </row>
    <row r="12" spans="1:157" s="4" customFormat="1" ht="15.75" customHeight="1">
      <c r="A12" s="246" t="s">
        <v>6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8"/>
      <c r="AR12" s="62"/>
      <c r="AS12" s="199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1"/>
      <c r="BJ12" s="75"/>
      <c r="BK12" s="231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3"/>
      <c r="CC12" s="231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3"/>
      <c r="CR12" s="118"/>
      <c r="CS12" s="119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1"/>
      <c r="DI12" s="199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1"/>
      <c r="DX12" s="231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3"/>
      <c r="EM12" s="199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1"/>
    </row>
    <row r="13" spans="1:157" s="4" customFormat="1" ht="51.75" customHeight="1">
      <c r="A13" s="214" t="s">
        <v>155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6"/>
      <c r="AR13" s="59">
        <v>110</v>
      </c>
      <c r="AS13" s="234" t="s">
        <v>159</v>
      </c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6"/>
      <c r="BJ13" s="75"/>
      <c r="BK13" s="199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1"/>
      <c r="CC13" s="199" t="s">
        <v>54</v>
      </c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1"/>
      <c r="CR13" s="74" t="s">
        <v>54</v>
      </c>
      <c r="CS13" s="75" t="s">
        <v>54</v>
      </c>
      <c r="CT13" s="200" t="s">
        <v>54</v>
      </c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1"/>
      <c r="DI13" s="199" t="s">
        <v>54</v>
      </c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1"/>
      <c r="DX13" s="199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1"/>
      <c r="EM13" s="202" t="s">
        <v>54</v>
      </c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</row>
    <row r="14" spans="1:157" s="4" customFormat="1" ht="18">
      <c r="A14" s="243" t="s">
        <v>56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5"/>
      <c r="AR14" s="59">
        <v>120</v>
      </c>
      <c r="AS14" s="234" t="s">
        <v>160</v>
      </c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6"/>
      <c r="BJ14" s="75"/>
      <c r="BK14" s="231">
        <f>CC14+CR14+DX14</f>
        <v>25161820.91</v>
      </c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3"/>
      <c r="CC14" s="231">
        <f>CC21-CC74</f>
        <v>17164727</v>
      </c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3"/>
      <c r="CR14" s="118">
        <f>CR21-CR74</f>
        <v>6785093.910000001</v>
      </c>
      <c r="CS14" s="75" t="s">
        <v>54</v>
      </c>
      <c r="CT14" s="199" t="s">
        <v>54</v>
      </c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1"/>
      <c r="DI14" s="199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1"/>
      <c r="DX14" s="199">
        <v>1212000</v>
      </c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1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</row>
    <row r="15" spans="1:157" s="4" customFormat="1" ht="34.5" customHeight="1">
      <c r="A15" s="243" t="s">
        <v>57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5"/>
      <c r="AR15" s="59">
        <v>130</v>
      </c>
      <c r="AS15" s="234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6"/>
      <c r="BJ15" s="75"/>
      <c r="BK15" s="199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1"/>
      <c r="CC15" s="199" t="s">
        <v>54</v>
      </c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1"/>
      <c r="CR15" s="74" t="s">
        <v>54</v>
      </c>
      <c r="CS15" s="75" t="s">
        <v>54</v>
      </c>
      <c r="CT15" s="199" t="s">
        <v>54</v>
      </c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1"/>
      <c r="DI15" s="199" t="s">
        <v>54</v>
      </c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1"/>
      <c r="DX15" s="199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1"/>
      <c r="EM15" s="202" t="s">
        <v>54</v>
      </c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</row>
    <row r="16" spans="1:157" s="4" customFormat="1" ht="18">
      <c r="A16" s="209" t="s">
        <v>58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7"/>
      <c r="AR16" s="59">
        <v>150</v>
      </c>
      <c r="AS16" s="234" t="s">
        <v>161</v>
      </c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6"/>
      <c r="BJ16" s="75"/>
      <c r="BK16" s="231">
        <f>CC16+CS16</f>
        <v>2923585.37</v>
      </c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3"/>
      <c r="CC16" s="199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1"/>
      <c r="CR16" s="74" t="s">
        <v>54</v>
      </c>
      <c r="CS16" s="119">
        <f>CS21</f>
        <v>2923585.37</v>
      </c>
      <c r="CT16" s="199" t="s">
        <v>54</v>
      </c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1"/>
      <c r="DI16" s="199" t="s">
        <v>54</v>
      </c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1"/>
      <c r="DX16" s="199" t="s">
        <v>54</v>
      </c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1"/>
      <c r="EM16" s="199" t="s">
        <v>54</v>
      </c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1"/>
    </row>
    <row r="17" spans="1:157" s="4" customFormat="1" ht="18">
      <c r="A17" s="243" t="s">
        <v>59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5"/>
      <c r="AR17" s="59">
        <v>160</v>
      </c>
      <c r="AS17" s="234" t="s">
        <v>161</v>
      </c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6"/>
      <c r="BJ17" s="75"/>
      <c r="BK17" s="231">
        <f>DX17</f>
        <v>1788000</v>
      </c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3"/>
      <c r="CC17" s="199" t="s">
        <v>54</v>
      </c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1"/>
      <c r="CR17" s="74" t="s">
        <v>54</v>
      </c>
      <c r="CS17" s="75" t="s">
        <v>54</v>
      </c>
      <c r="CT17" s="199" t="s">
        <v>54</v>
      </c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1"/>
      <c r="DI17" s="199" t="s">
        <v>54</v>
      </c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1"/>
      <c r="DX17" s="199">
        <v>1788000</v>
      </c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1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</row>
    <row r="18" spans="1:157" s="4" customFormat="1" ht="18">
      <c r="A18" s="243" t="s">
        <v>60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5"/>
      <c r="AR18" s="59">
        <v>180</v>
      </c>
      <c r="AS18" s="217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9"/>
      <c r="BJ18" s="78"/>
      <c r="BK18" s="199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1"/>
      <c r="CC18" s="199" t="s">
        <v>54</v>
      </c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1"/>
      <c r="CR18" s="74" t="s">
        <v>54</v>
      </c>
      <c r="CS18" s="75" t="s">
        <v>54</v>
      </c>
      <c r="CT18" s="199" t="s">
        <v>54</v>
      </c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1"/>
      <c r="DI18" s="199" t="s">
        <v>54</v>
      </c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1"/>
      <c r="DX18" s="199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1"/>
      <c r="EM18" s="202" t="s">
        <v>54</v>
      </c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</row>
    <row r="19" spans="1:157" s="4" customFormat="1" ht="18">
      <c r="A19" s="243" t="s">
        <v>61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5"/>
      <c r="AR19" s="59"/>
      <c r="AS19" s="217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9"/>
      <c r="BJ19" s="78"/>
      <c r="BK19" s="199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1"/>
      <c r="CC19" s="199" t="s">
        <v>54</v>
      </c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1"/>
      <c r="CR19" s="74" t="s">
        <v>54</v>
      </c>
      <c r="CS19" s="75" t="s">
        <v>54</v>
      </c>
      <c r="CT19" s="199" t="s">
        <v>54</v>
      </c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1"/>
      <c r="DI19" s="199" t="s">
        <v>54</v>
      </c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1"/>
      <c r="DX19" s="199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1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</row>
    <row r="20" spans="1:157" s="4" customFormat="1" ht="18">
      <c r="A20" s="243" t="s">
        <v>62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5"/>
      <c r="AR20" s="59"/>
      <c r="AS20" s="217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9"/>
      <c r="BJ20" s="78"/>
      <c r="BK20" s="199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1"/>
      <c r="CC20" s="199" t="s">
        <v>54</v>
      </c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1"/>
      <c r="CR20" s="74" t="s">
        <v>54</v>
      </c>
      <c r="CS20" s="75" t="s">
        <v>54</v>
      </c>
      <c r="CT20" s="199" t="s">
        <v>54</v>
      </c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1"/>
      <c r="DI20" s="199" t="s">
        <v>54</v>
      </c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1"/>
      <c r="DX20" s="199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1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</row>
    <row r="21" spans="1:157" s="26" customFormat="1" ht="17.25">
      <c r="A21" s="249" t="s">
        <v>63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1"/>
      <c r="AR21" s="87">
        <v>200</v>
      </c>
      <c r="AS21" s="252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4"/>
      <c r="BJ21" s="88"/>
      <c r="BK21" s="211">
        <f>BK22+BK34+BK47+BK50</f>
        <v>30129621.240000002</v>
      </c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3"/>
      <c r="CC21" s="211">
        <f>CC22+CC34+CC47+CC50</f>
        <v>17164727</v>
      </c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3"/>
      <c r="CR21" s="133">
        <f>CR22+CR34+CR47+CR50</f>
        <v>6905601.630000001</v>
      </c>
      <c r="CS21" s="120">
        <f>CS22+CS34+CS47+CS50</f>
        <v>2923585.37</v>
      </c>
      <c r="CT21" s="212">
        <f>CT22+CT34+CT47+CT50</f>
        <v>0</v>
      </c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3"/>
      <c r="DI21" s="211">
        <f>DI22+DI34+DI47+DI50</f>
        <v>0</v>
      </c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3"/>
      <c r="DX21" s="211">
        <f>DX22+DX34+DX47+DX50</f>
        <v>3135707.24</v>
      </c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3"/>
      <c r="EM21" s="203">
        <f>EM22+EM34+EM47+EM50</f>
        <v>0</v>
      </c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</row>
    <row r="22" spans="1:157" s="4" customFormat="1" ht="18">
      <c r="A22" s="209" t="s">
        <v>71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7"/>
      <c r="AR22" s="59">
        <v>210</v>
      </c>
      <c r="AS22" s="217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9"/>
      <c r="BJ22" s="83">
        <v>210</v>
      </c>
      <c r="BK22" s="211">
        <f>CC22+CR22+CS22+CT22+DI22+DX22</f>
        <v>22623232</v>
      </c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3"/>
      <c r="CC22" s="211">
        <f>CC23+CC26</f>
        <v>17100227</v>
      </c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3"/>
      <c r="CR22" s="133">
        <f>CR23+CR26</f>
        <v>3045939</v>
      </c>
      <c r="CS22" s="120">
        <f>CS23+CS26</f>
        <v>1810466</v>
      </c>
      <c r="CT22" s="212">
        <f>CT23+CT26</f>
        <v>0</v>
      </c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3"/>
      <c r="DI22" s="211">
        <f>DI23+DI26</f>
        <v>0</v>
      </c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3"/>
      <c r="DX22" s="211">
        <f>DX23+DX26</f>
        <v>666600</v>
      </c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3"/>
      <c r="EM22" s="203">
        <f>EM23+EM26</f>
        <v>0</v>
      </c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</row>
    <row r="23" spans="1:157" s="4" customFormat="1" ht="33" customHeight="1">
      <c r="A23" s="214" t="s">
        <v>64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6"/>
      <c r="AR23" s="59">
        <v>211</v>
      </c>
      <c r="AS23" s="217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9"/>
      <c r="BJ23" s="83" t="s">
        <v>179</v>
      </c>
      <c r="BK23" s="211">
        <f aca="true" t="shared" si="0" ref="BK23:BK53">CC23+CR23+CS23+CT23+DI23+DX23</f>
        <v>22623232</v>
      </c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3"/>
      <c r="CC23" s="211">
        <f>SUM(CC24:CQ25)</f>
        <v>17100227</v>
      </c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3"/>
      <c r="CR23" s="120">
        <f>SUM(CR24:CR25)</f>
        <v>3045939</v>
      </c>
      <c r="CS23" s="134">
        <f>SUM(CS24:CS25)</f>
        <v>1810466</v>
      </c>
      <c r="CT23" s="212">
        <f>SUM(CT24:DH25)</f>
        <v>0</v>
      </c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3"/>
      <c r="DI23" s="211">
        <f>SUM(DI24:DW25)</f>
        <v>0</v>
      </c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3"/>
      <c r="DX23" s="211">
        <f>SUM(DX24:EL25)</f>
        <v>666600</v>
      </c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3"/>
      <c r="EM23" s="203">
        <f>SUM(EM24:FA25)</f>
        <v>0</v>
      </c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</row>
    <row r="24" spans="1:157" s="4" customFormat="1" ht="18.75" customHeight="1">
      <c r="A24" s="209" t="s">
        <v>15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7"/>
      <c r="AR24" s="62"/>
      <c r="AS24" s="217">
        <v>111</v>
      </c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9"/>
      <c r="BJ24" s="78" t="s">
        <v>173</v>
      </c>
      <c r="BK24" s="211">
        <f t="shared" si="0"/>
        <v>17375760.6</v>
      </c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3"/>
      <c r="CC24" s="199">
        <v>13133819</v>
      </c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1"/>
      <c r="CR24" s="74">
        <v>2339430</v>
      </c>
      <c r="CS24" s="75">
        <v>1390530</v>
      </c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1"/>
      <c r="DI24" s="199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1"/>
      <c r="DX24" s="199">
        <v>511981.6</v>
      </c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1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</row>
    <row r="25" spans="1:157" s="4" customFormat="1" ht="18">
      <c r="A25" s="209" t="s">
        <v>126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7"/>
      <c r="AR25" s="62"/>
      <c r="AS25" s="217">
        <v>119</v>
      </c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9"/>
      <c r="BJ25" s="78" t="s">
        <v>174</v>
      </c>
      <c r="BK25" s="211">
        <f t="shared" si="0"/>
        <v>5247471.4</v>
      </c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3"/>
      <c r="CC25" s="199">
        <v>3966408</v>
      </c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1"/>
      <c r="CR25" s="74">
        <v>706509</v>
      </c>
      <c r="CS25" s="75">
        <v>419936</v>
      </c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1"/>
      <c r="DI25" s="199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1"/>
      <c r="DX25" s="199">
        <v>154618.4</v>
      </c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1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</row>
    <row r="26" spans="1:157" s="4" customFormat="1" ht="24.75" customHeight="1">
      <c r="A26" s="214" t="s">
        <v>16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6"/>
      <c r="AR26" s="63"/>
      <c r="AS26" s="264">
        <v>112</v>
      </c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6"/>
      <c r="BJ26" s="89" t="s">
        <v>175</v>
      </c>
      <c r="BK26" s="257">
        <f t="shared" si="0"/>
        <v>0</v>
      </c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9"/>
      <c r="CC26" s="263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6"/>
      <c r="CR26" s="84"/>
      <c r="CS26" s="8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6"/>
      <c r="DI26" s="263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6"/>
      <c r="DX26" s="263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6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</row>
    <row r="27" spans="1:157" s="4" customFormat="1" ht="18.75" customHeight="1" hidden="1">
      <c r="A27" s="268" t="s">
        <v>65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56">
        <v>220</v>
      </c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78"/>
      <c r="BK27" s="211">
        <f t="shared" si="0"/>
        <v>0</v>
      </c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3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75"/>
      <c r="CS27" s="75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</row>
    <row r="28" spans="1:157" s="4" customFormat="1" ht="18.75" customHeight="1" hidden="1">
      <c r="A28" s="260" t="s">
        <v>66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2"/>
      <c r="AR28" s="64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79"/>
      <c r="BK28" s="211">
        <f t="shared" si="0"/>
        <v>0</v>
      </c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3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77"/>
      <c r="CS28" s="76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</row>
    <row r="29" spans="1:157" s="4" customFormat="1" ht="18.75" customHeight="1" hidden="1">
      <c r="A29" s="214" t="s">
        <v>27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  <c r="AR29" s="62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78"/>
      <c r="BK29" s="211">
        <f t="shared" si="0"/>
        <v>0</v>
      </c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3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74"/>
      <c r="CS29" s="75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</row>
    <row r="30" spans="1:157" s="4" customFormat="1" ht="18.75" customHeight="1" hidden="1">
      <c r="A30" s="214" t="s">
        <v>67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6"/>
      <c r="AR30" s="62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78"/>
      <c r="BK30" s="211">
        <f t="shared" si="0"/>
        <v>0</v>
      </c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3"/>
      <c r="CC30" s="199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1"/>
      <c r="CR30" s="74"/>
      <c r="CS30" s="75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199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</row>
    <row r="31" spans="1:157" s="4" customFormat="1" ht="36.75" customHeight="1" hidden="1">
      <c r="A31" s="214" t="s">
        <v>68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6"/>
      <c r="AR31" s="62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78"/>
      <c r="BK31" s="211">
        <f t="shared" si="0"/>
        <v>0</v>
      </c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3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74"/>
      <c r="CS31" s="75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199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</row>
    <row r="32" spans="1:157" s="4" customFormat="1" ht="18.75" customHeight="1" hidden="1">
      <c r="A32" s="214" t="s">
        <v>28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6"/>
      <c r="AR32" s="62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78"/>
      <c r="BK32" s="211">
        <f t="shared" si="0"/>
        <v>0</v>
      </c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3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74"/>
      <c r="CS32" s="75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199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1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</row>
    <row r="33" spans="1:157" s="4" customFormat="1" ht="18.75" customHeight="1" hidden="1">
      <c r="A33" s="214" t="s">
        <v>28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6"/>
      <c r="AR33" s="62"/>
      <c r="AS33" s="217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9"/>
      <c r="BJ33" s="78"/>
      <c r="BK33" s="211">
        <f t="shared" si="0"/>
        <v>0</v>
      </c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3"/>
      <c r="CC33" s="199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1"/>
      <c r="CR33" s="74"/>
      <c r="CS33" s="75"/>
      <c r="CT33" s="199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1"/>
      <c r="DI33" s="199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1"/>
      <c r="DX33" s="199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1"/>
      <c r="EM33" s="199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1"/>
    </row>
    <row r="34" spans="1:157" s="4" customFormat="1" ht="33.75" customHeight="1">
      <c r="A34" s="214" t="s">
        <v>69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6"/>
      <c r="AR34" s="59">
        <v>230</v>
      </c>
      <c r="AS34" s="217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9"/>
      <c r="BJ34" s="83"/>
      <c r="BK34" s="211">
        <f>CC34+CR34+CS34+CT34+DI34+DX34</f>
        <v>1283996.71</v>
      </c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3"/>
      <c r="CC34" s="211">
        <f>SUM(CC36:CQ42)</f>
        <v>0</v>
      </c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3"/>
      <c r="CR34" s="120">
        <f>SUM(CR36:CR42)</f>
        <v>1222816.71</v>
      </c>
      <c r="CS34" s="134">
        <f>SUM(CS36:CS42)</f>
        <v>0</v>
      </c>
      <c r="CT34" s="212">
        <f>SUM(CT36:DF42)</f>
        <v>0</v>
      </c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3"/>
      <c r="DI34" s="211">
        <f>SUM(DI36:DV42)</f>
        <v>0</v>
      </c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3"/>
      <c r="DX34" s="211">
        <f>SUM(DX36:EL42)</f>
        <v>61180</v>
      </c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3"/>
      <c r="EM34" s="203">
        <f>SUM(EM36:FA42)</f>
        <v>0</v>
      </c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  <c r="EY34" s="203"/>
      <c r="EZ34" s="203"/>
      <c r="FA34" s="203"/>
    </row>
    <row r="35" spans="1:157" s="4" customFormat="1" ht="15" customHeight="1">
      <c r="A35" s="214" t="s">
        <v>70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6"/>
      <c r="AR35" s="62"/>
      <c r="AS35" s="217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9"/>
      <c r="BJ35" s="78"/>
      <c r="BK35" s="271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3"/>
      <c r="CC35" s="199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1"/>
      <c r="CR35" s="74"/>
      <c r="CS35" s="75"/>
      <c r="CT35" s="199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1"/>
      <c r="DI35" s="199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1"/>
      <c r="DX35" s="199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1"/>
      <c r="EM35" s="199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1"/>
    </row>
    <row r="36" spans="1:157" s="4" customFormat="1" ht="29.25" customHeight="1">
      <c r="A36" s="274" t="s">
        <v>72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6"/>
      <c r="AR36" s="62"/>
      <c r="AS36" s="217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9"/>
      <c r="BJ36" s="78"/>
      <c r="BK36" s="211">
        <f t="shared" si="0"/>
        <v>0</v>
      </c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3"/>
      <c r="CC36" s="199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1"/>
      <c r="CR36" s="74"/>
      <c r="CS36" s="75"/>
      <c r="CT36" s="199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1"/>
      <c r="DI36" s="199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1"/>
      <c r="DX36" s="199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1"/>
      <c r="EM36" s="199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1"/>
    </row>
    <row r="37" spans="1:157" s="4" customFormat="1" ht="18">
      <c r="A37" s="214" t="s">
        <v>74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6"/>
      <c r="AR37" s="62"/>
      <c r="AS37" s="217">
        <v>831</v>
      </c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9"/>
      <c r="BJ37" s="78" t="s">
        <v>217</v>
      </c>
      <c r="BK37" s="211">
        <f t="shared" si="0"/>
        <v>0</v>
      </c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3"/>
      <c r="CC37" s="199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1"/>
      <c r="CR37" s="75"/>
      <c r="CS37" s="74"/>
      <c r="CT37" s="199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1"/>
      <c r="DI37" s="199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1"/>
      <c r="DX37" s="199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1"/>
      <c r="EM37" s="199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1"/>
    </row>
    <row r="38" spans="1:157" s="4" customFormat="1" ht="18">
      <c r="A38" s="214" t="s">
        <v>164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6"/>
      <c r="AR38" s="62"/>
      <c r="AS38" s="217">
        <v>852</v>
      </c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9"/>
      <c r="BJ38" s="78" t="s">
        <v>217</v>
      </c>
      <c r="BK38" s="211">
        <f t="shared" si="0"/>
        <v>0</v>
      </c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3"/>
      <c r="CC38" s="199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1"/>
      <c r="CR38" s="75"/>
      <c r="CS38" s="74"/>
      <c r="CT38" s="199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1"/>
      <c r="DI38" s="199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1"/>
      <c r="DX38" s="199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1"/>
      <c r="EM38" s="199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1"/>
    </row>
    <row r="39" spans="1:157" s="4" customFormat="1" ht="18">
      <c r="A39" s="214" t="s">
        <v>74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6"/>
      <c r="AR39" s="62"/>
      <c r="AS39" s="217">
        <v>853</v>
      </c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9"/>
      <c r="BJ39" s="78" t="s">
        <v>217</v>
      </c>
      <c r="BK39" s="211">
        <f t="shared" si="0"/>
        <v>21982.71</v>
      </c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3"/>
      <c r="CC39" s="199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1"/>
      <c r="CR39" s="75">
        <v>21982.71</v>
      </c>
      <c r="CS39" s="74"/>
      <c r="CT39" s="199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1"/>
      <c r="DI39" s="199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1"/>
      <c r="DX39" s="199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1"/>
      <c r="EM39" s="199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1"/>
    </row>
    <row r="40" spans="1:157" s="4" customFormat="1" ht="33" customHeight="1">
      <c r="A40" s="214" t="s">
        <v>73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6"/>
      <c r="AR40" s="62"/>
      <c r="AS40" s="217">
        <v>851</v>
      </c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9"/>
      <c r="BJ40" s="78" t="s">
        <v>218</v>
      </c>
      <c r="BK40" s="211">
        <f t="shared" si="0"/>
        <v>1230914</v>
      </c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3"/>
      <c r="CC40" s="199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1"/>
      <c r="CR40" s="75">
        <v>1200834</v>
      </c>
      <c r="CS40" s="74"/>
      <c r="CT40" s="199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1"/>
      <c r="DI40" s="199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1"/>
      <c r="DX40" s="199">
        <v>30080</v>
      </c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1"/>
      <c r="EM40" s="199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1"/>
    </row>
    <row r="41" spans="1:157" s="4" customFormat="1" ht="18">
      <c r="A41" s="214" t="s">
        <v>163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6"/>
      <c r="AR41" s="62"/>
      <c r="AS41" s="217">
        <v>852</v>
      </c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9"/>
      <c r="BJ41" s="78" t="s">
        <v>219</v>
      </c>
      <c r="BK41" s="211">
        <f t="shared" si="0"/>
        <v>30000</v>
      </c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3"/>
      <c r="CC41" s="199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1"/>
      <c r="CR41" s="75"/>
      <c r="CS41" s="74"/>
      <c r="CT41" s="199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1"/>
      <c r="DI41" s="199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1"/>
      <c r="DX41" s="199">
        <v>30000</v>
      </c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1"/>
      <c r="EM41" s="199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1"/>
    </row>
    <row r="42" spans="1:157" s="4" customFormat="1" ht="18">
      <c r="A42" s="214" t="s">
        <v>74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6"/>
      <c r="AR42" s="62"/>
      <c r="AS42" s="217">
        <v>853</v>
      </c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9"/>
      <c r="BJ42" s="78" t="s">
        <v>219</v>
      </c>
      <c r="BK42" s="211">
        <f t="shared" si="0"/>
        <v>1100</v>
      </c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3"/>
      <c r="CC42" s="199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1"/>
      <c r="CR42" s="75"/>
      <c r="CS42" s="74"/>
      <c r="CT42" s="199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1"/>
      <c r="DI42" s="199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1"/>
      <c r="DX42" s="199">
        <v>1100</v>
      </c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1"/>
      <c r="EM42" s="199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1"/>
    </row>
    <row r="43" spans="1:157" s="4" customFormat="1" ht="39" customHeight="1" hidden="1">
      <c r="A43" s="209" t="s">
        <v>24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7"/>
      <c r="AR43" s="59">
        <v>240</v>
      </c>
      <c r="AS43" s="217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9"/>
      <c r="BJ43" s="78"/>
      <c r="BK43" s="211">
        <f t="shared" si="0"/>
        <v>0</v>
      </c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3"/>
      <c r="CC43" s="199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1"/>
      <c r="CR43" s="74"/>
      <c r="CS43" s="75"/>
      <c r="CT43" s="199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1"/>
      <c r="DI43" s="199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1"/>
      <c r="DX43" s="199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1"/>
      <c r="EM43" s="73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1"/>
    </row>
    <row r="44" spans="1:157" s="4" customFormat="1" ht="18" hidden="1">
      <c r="A44" s="214" t="s">
        <v>70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6"/>
      <c r="AR44" s="62"/>
      <c r="AS44" s="217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9"/>
      <c r="BJ44" s="78"/>
      <c r="BK44" s="211">
        <f t="shared" si="0"/>
        <v>0</v>
      </c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3"/>
      <c r="CC44" s="199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1"/>
      <c r="CR44" s="74"/>
      <c r="CS44" s="75"/>
      <c r="CT44" s="199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1"/>
      <c r="DI44" s="199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1"/>
      <c r="DX44" s="199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1"/>
      <c r="EM44" s="73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1"/>
    </row>
    <row r="45" spans="1:157" s="4" customFormat="1" ht="39" customHeight="1" hidden="1">
      <c r="A45" s="209" t="s">
        <v>29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7"/>
      <c r="AR45" s="62"/>
      <c r="AS45" s="217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9"/>
      <c r="BJ45" s="78"/>
      <c r="BK45" s="211">
        <f t="shared" si="0"/>
        <v>0</v>
      </c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3"/>
      <c r="CC45" s="199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1"/>
      <c r="CR45" s="74"/>
      <c r="CS45" s="75"/>
      <c r="CT45" s="199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1"/>
      <c r="DI45" s="199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1"/>
      <c r="DX45" s="199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1"/>
      <c r="EM45" s="73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1"/>
    </row>
    <row r="46" spans="1:157" s="4" customFormat="1" ht="57" customHeight="1" hidden="1">
      <c r="A46" s="209" t="s">
        <v>75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7"/>
      <c r="AR46" s="62"/>
      <c r="AS46" s="217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9"/>
      <c r="BJ46" s="78"/>
      <c r="BK46" s="211">
        <f t="shared" si="0"/>
        <v>0</v>
      </c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3"/>
      <c r="CC46" s="199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1"/>
      <c r="CR46" s="74"/>
      <c r="CS46" s="75"/>
      <c r="CT46" s="199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1"/>
      <c r="DI46" s="199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1"/>
      <c r="DX46" s="199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1"/>
      <c r="EM46" s="73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1"/>
    </row>
    <row r="47" spans="1:157" s="4" customFormat="1" ht="36" customHeight="1">
      <c r="A47" s="214" t="s">
        <v>76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6"/>
      <c r="AR47" s="59">
        <v>250</v>
      </c>
      <c r="AS47" s="217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9"/>
      <c r="BJ47" s="78"/>
      <c r="BK47" s="211">
        <f t="shared" si="0"/>
        <v>0</v>
      </c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3"/>
      <c r="CC47" s="211">
        <f>CC49</f>
        <v>0</v>
      </c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3"/>
      <c r="CR47" s="133">
        <f>CR49</f>
        <v>0</v>
      </c>
      <c r="CS47" s="120">
        <f>CS49</f>
        <v>0</v>
      </c>
      <c r="CT47" s="211">
        <f>CT49</f>
        <v>0</v>
      </c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3"/>
      <c r="DI47" s="211">
        <f>DI49</f>
        <v>0</v>
      </c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3"/>
      <c r="DX47" s="211">
        <f>DX49</f>
        <v>0</v>
      </c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3"/>
      <c r="EM47" s="211">
        <f>EM49</f>
        <v>0</v>
      </c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3"/>
    </row>
    <row r="48" spans="1:157" s="4" customFormat="1" ht="14.25" customHeight="1">
      <c r="A48" s="274" t="s">
        <v>70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6"/>
      <c r="AR48" s="62"/>
      <c r="AS48" s="217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9"/>
      <c r="BJ48" s="78"/>
      <c r="BK48" s="271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3"/>
      <c r="CC48" s="199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1"/>
      <c r="CR48" s="74"/>
      <c r="CS48" s="75"/>
      <c r="CT48" s="199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1"/>
      <c r="DI48" s="199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1"/>
      <c r="DX48" s="199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1"/>
      <c r="EM48" s="199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1"/>
    </row>
    <row r="49" spans="1:157" s="4" customFormat="1" ht="18">
      <c r="A49" s="214" t="s">
        <v>28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6"/>
      <c r="AR49" s="62"/>
      <c r="AS49" s="210">
        <v>244</v>
      </c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78" t="s">
        <v>220</v>
      </c>
      <c r="BK49" s="211">
        <f>CC49+CR49+CS49+CT49+DI49+DX49</f>
        <v>0</v>
      </c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3"/>
      <c r="CC49" s="199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1"/>
      <c r="CR49" s="74"/>
      <c r="CS49" s="75"/>
      <c r="CT49" s="199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1"/>
      <c r="DI49" s="199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1"/>
      <c r="DX49" s="199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1"/>
      <c r="EM49" s="199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1"/>
    </row>
    <row r="50" spans="1:157" s="4" customFormat="1" ht="37.5" customHeight="1">
      <c r="A50" s="249" t="s">
        <v>77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1"/>
      <c r="AR50" s="87">
        <v>260</v>
      </c>
      <c r="AS50" s="252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4"/>
      <c r="BJ50" s="88"/>
      <c r="BK50" s="211">
        <f>CC50+CR50+CS50+CT50+DI50+DX50</f>
        <v>6222392.53</v>
      </c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3"/>
      <c r="CC50" s="211">
        <f>CC52+CC53+CC54+CC55+CC56+CC60+CC61+CC62+CC65</f>
        <v>64500</v>
      </c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3"/>
      <c r="CR50" s="133">
        <f>CR52+CR53+CR54+CR55+CR56+CR60+CR61+CR62+CR65</f>
        <v>2636845.9200000004</v>
      </c>
      <c r="CS50" s="120">
        <f>CS52+CS53+CS54+CS55+CS56+CS60+CS61+CS62+CS65</f>
        <v>1113119.3699999999</v>
      </c>
      <c r="CT50" s="211">
        <f>CT52+CT53+CT54+CT55+CT56+CT60+CT61+CT62+CT65</f>
        <v>0</v>
      </c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3"/>
      <c r="DI50" s="211">
        <f>DI52+DI53+DI54+DI55+DI56+DI60+DI61+DI62+DI65</f>
        <v>0</v>
      </c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3"/>
      <c r="DX50" s="211">
        <f>DX52+DX53+DX54+DX55+DX56+DX60+DX61+DX62+DX65</f>
        <v>2407927.24</v>
      </c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3"/>
      <c r="EM50" s="211">
        <f>EM52+EM53+EM54+EM55+EM56+EM60+EM61+EM62+EM65</f>
        <v>0</v>
      </c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3"/>
    </row>
    <row r="51" spans="1:157" s="4" customFormat="1" ht="15" customHeight="1">
      <c r="A51" s="214" t="s">
        <v>70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6"/>
      <c r="AR51" s="62"/>
      <c r="AS51" s="217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9"/>
      <c r="BJ51" s="78"/>
      <c r="BK51" s="271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3"/>
      <c r="CC51" s="199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1"/>
      <c r="CR51" s="74"/>
      <c r="CS51" s="75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1"/>
      <c r="DI51" s="199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1"/>
      <c r="DX51" s="199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1"/>
      <c r="EM51" s="277"/>
      <c r="EN51" s="278"/>
      <c r="EO51" s="278"/>
      <c r="EP51" s="278"/>
      <c r="EQ51" s="278"/>
      <c r="ER51" s="278"/>
      <c r="ES51" s="278"/>
      <c r="ET51" s="278"/>
      <c r="EU51" s="278"/>
      <c r="EV51" s="278"/>
      <c r="EW51" s="278"/>
      <c r="EX51" s="278"/>
      <c r="EY51" s="278"/>
      <c r="EZ51" s="278"/>
      <c r="FA51" s="279"/>
    </row>
    <row r="52" spans="1:157" s="4" customFormat="1" ht="18">
      <c r="A52" s="209" t="s">
        <v>17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7"/>
      <c r="AR52" s="62"/>
      <c r="AS52" s="217">
        <v>244</v>
      </c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9"/>
      <c r="BJ52" s="78" t="s">
        <v>168</v>
      </c>
      <c r="BK52" s="211">
        <f>CC52+CR52+CS52+CT52+DI52+DX52</f>
        <v>58000</v>
      </c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3"/>
      <c r="CC52" s="199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1"/>
      <c r="CR52" s="74">
        <v>58000</v>
      </c>
      <c r="CS52" s="75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1"/>
      <c r="DI52" s="199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1"/>
      <c r="DX52" s="199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1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</row>
    <row r="53" spans="1:157" s="4" customFormat="1" ht="18">
      <c r="A53" s="209" t="s">
        <v>18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7"/>
      <c r="AR53" s="62"/>
      <c r="AS53" s="217">
        <v>244</v>
      </c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9"/>
      <c r="BJ53" s="78" t="s">
        <v>169</v>
      </c>
      <c r="BK53" s="211">
        <f t="shared" si="0"/>
        <v>40000</v>
      </c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3"/>
      <c r="CC53" s="199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1"/>
      <c r="CR53" s="74">
        <v>20000</v>
      </c>
      <c r="CS53" s="75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1"/>
      <c r="DI53" s="199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1"/>
      <c r="DX53" s="199">
        <v>20000</v>
      </c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1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</row>
    <row r="54" spans="1:157" s="4" customFormat="1" ht="18">
      <c r="A54" s="209" t="s">
        <v>19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7"/>
      <c r="AR54" s="62"/>
      <c r="AS54" s="217">
        <v>244</v>
      </c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9"/>
      <c r="BJ54" s="78" t="s">
        <v>170</v>
      </c>
      <c r="BK54" s="211">
        <f>CC54+CR54+CS54+CT54+DI54+DX54</f>
        <v>1653228.12</v>
      </c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3"/>
      <c r="CC54" s="199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1"/>
      <c r="CR54" s="74">
        <v>1586568.12</v>
      </c>
      <c r="CS54" s="75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1"/>
      <c r="DI54" s="199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1"/>
      <c r="DX54" s="199">
        <v>66660</v>
      </c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1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</row>
    <row r="55" spans="1:157" s="4" customFormat="1" ht="18">
      <c r="A55" s="209" t="s">
        <v>20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7"/>
      <c r="AR55" s="62"/>
      <c r="AS55" s="210">
        <v>244</v>
      </c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78" t="s">
        <v>171</v>
      </c>
      <c r="BK55" s="211">
        <f aca="true" t="shared" si="1" ref="BK55:BK75">CC55+CR55+CS55+CT55+DI55+DX55</f>
        <v>0</v>
      </c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3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75"/>
      <c r="CS55" s="75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</row>
    <row r="56" spans="1:157" s="4" customFormat="1" ht="18">
      <c r="A56" s="209" t="s">
        <v>78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7"/>
      <c r="AR56" s="62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83">
        <v>225</v>
      </c>
      <c r="BK56" s="211">
        <f t="shared" si="1"/>
        <v>2530936.21</v>
      </c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3"/>
      <c r="CC56" s="205">
        <f>SUM(CC57:CQ59)</f>
        <v>0</v>
      </c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135">
        <f>SUM(CR57:CR59)</f>
        <v>317709.6</v>
      </c>
      <c r="CS56" s="135">
        <f>SUM(CS57:CS59)</f>
        <v>1088119.3699999999</v>
      </c>
      <c r="CT56" s="205">
        <f>SUM(CT57:DH59)</f>
        <v>0</v>
      </c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>
        <f>SUM(DI57:DW59)</f>
        <v>0</v>
      </c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6">
        <f>SUM(DX57:EL59)</f>
        <v>1125107.24</v>
      </c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8"/>
      <c r="EM56" s="206">
        <f>SUM(EM57:FA59)</f>
        <v>0</v>
      </c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8"/>
    </row>
    <row r="57" spans="1:157" s="4" customFormat="1" ht="18">
      <c r="A57" s="209" t="s">
        <v>78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7"/>
      <c r="AR57" s="62"/>
      <c r="AS57" s="210">
        <v>244</v>
      </c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78" t="s">
        <v>165</v>
      </c>
      <c r="BK57" s="211">
        <f t="shared" si="1"/>
        <v>707154.6599999999</v>
      </c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3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75">
        <v>192334</v>
      </c>
      <c r="CS57" s="75">
        <v>514820.66</v>
      </c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199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1"/>
      <c r="EM57" s="199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1"/>
    </row>
    <row r="58" spans="1:157" s="4" customFormat="1" ht="18">
      <c r="A58" s="209" t="s">
        <v>78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7"/>
      <c r="AR58" s="62"/>
      <c r="AS58" s="210">
        <v>243</v>
      </c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78" t="s">
        <v>166</v>
      </c>
      <c r="BK58" s="211">
        <f t="shared" si="1"/>
        <v>553298.71</v>
      </c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3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75"/>
      <c r="CS58" s="75">
        <v>553298.71</v>
      </c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199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1"/>
      <c r="EM58" s="199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1"/>
    </row>
    <row r="59" spans="1:157" s="4" customFormat="1" ht="18">
      <c r="A59" s="209" t="s">
        <v>78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7"/>
      <c r="AR59" s="62"/>
      <c r="AS59" s="210">
        <v>244</v>
      </c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78" t="s">
        <v>167</v>
      </c>
      <c r="BK59" s="211">
        <f t="shared" si="1"/>
        <v>1270482.84</v>
      </c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3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75">
        <v>125375.6</v>
      </c>
      <c r="CS59" s="75">
        <v>20000</v>
      </c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199">
        <v>1125107.24</v>
      </c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1"/>
      <c r="EM59" s="199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1"/>
    </row>
    <row r="60" spans="1:157" s="4" customFormat="1" ht="18">
      <c r="A60" s="209" t="s">
        <v>21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7"/>
      <c r="AR60" s="62"/>
      <c r="AS60" s="210">
        <v>244</v>
      </c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78" t="s">
        <v>172</v>
      </c>
      <c r="BK60" s="211">
        <f t="shared" si="1"/>
        <v>367468.2</v>
      </c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3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75">
        <v>143288.2</v>
      </c>
      <c r="CS60" s="75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>
        <v>224180</v>
      </c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2"/>
      <c r="EM60" s="202"/>
      <c r="EN60" s="202"/>
      <c r="EO60" s="202"/>
      <c r="EP60" s="202"/>
      <c r="EQ60" s="202"/>
      <c r="ER60" s="202"/>
      <c r="ES60" s="202"/>
      <c r="ET60" s="202"/>
      <c r="EU60" s="202"/>
      <c r="EV60" s="202"/>
      <c r="EW60" s="202"/>
      <c r="EX60" s="202"/>
      <c r="EY60" s="202"/>
      <c r="EZ60" s="202"/>
      <c r="FA60" s="202"/>
    </row>
    <row r="61" spans="1:157" s="4" customFormat="1" ht="18">
      <c r="A61" s="209" t="s">
        <v>28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7"/>
      <c r="AR61" s="62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78"/>
      <c r="BK61" s="211">
        <f t="shared" si="1"/>
        <v>0</v>
      </c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3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75"/>
      <c r="CS61" s="75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2"/>
    </row>
    <row r="62" spans="1:157" s="4" customFormat="1" ht="18">
      <c r="A62" s="209" t="s">
        <v>22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7"/>
      <c r="AR62" s="65"/>
      <c r="AS62" s="210">
        <v>244</v>
      </c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83">
        <v>310</v>
      </c>
      <c r="BK62" s="211">
        <f t="shared" si="1"/>
        <v>701180</v>
      </c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3"/>
      <c r="CC62" s="205">
        <f>SUM(CC63:CQ64)</f>
        <v>0</v>
      </c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135">
        <f>SUM(CR63:CR64)</f>
        <v>0</v>
      </c>
      <c r="CS62" s="135">
        <f>SUM(CS63:CS64)</f>
        <v>25000</v>
      </c>
      <c r="CT62" s="205">
        <f>SUM(CT63:DF64)</f>
        <v>0</v>
      </c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>
        <f>SUM(DI63:DW64)</f>
        <v>0</v>
      </c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6">
        <f>SUM(DX63:EL64)</f>
        <v>676180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8"/>
      <c r="EM62" s="206">
        <f>SUM(EM63:FA64)</f>
        <v>0</v>
      </c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8"/>
    </row>
    <row r="63" spans="1:157" s="4" customFormat="1" ht="18">
      <c r="A63" s="209" t="s">
        <v>22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7"/>
      <c r="AR63" s="65"/>
      <c r="AS63" s="210">
        <v>244</v>
      </c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78" t="s">
        <v>176</v>
      </c>
      <c r="BK63" s="211">
        <f t="shared" si="1"/>
        <v>701180</v>
      </c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3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75"/>
      <c r="CS63" s="75">
        <v>25000</v>
      </c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>
        <v>676180</v>
      </c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2"/>
      <c r="EL63" s="202"/>
      <c r="EM63" s="199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1"/>
    </row>
    <row r="64" spans="1:157" s="4" customFormat="1" ht="18">
      <c r="A64" s="209" t="s">
        <v>22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7"/>
      <c r="AR64" s="65"/>
      <c r="AS64" s="210">
        <v>244</v>
      </c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78" t="s">
        <v>177</v>
      </c>
      <c r="BK64" s="211">
        <f t="shared" si="1"/>
        <v>0</v>
      </c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3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75"/>
      <c r="CS64" s="75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199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1"/>
    </row>
    <row r="65" spans="1:157" s="4" customFormat="1" ht="19.5" customHeight="1">
      <c r="A65" s="209" t="s">
        <v>23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7"/>
      <c r="AR65" s="62"/>
      <c r="AS65" s="210">
        <v>244</v>
      </c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78" t="s">
        <v>178</v>
      </c>
      <c r="BK65" s="211">
        <f t="shared" si="1"/>
        <v>871580</v>
      </c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2">
        <v>64500</v>
      </c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75">
        <v>511280</v>
      </c>
      <c r="CS65" s="75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>
        <v>295800</v>
      </c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199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1"/>
    </row>
    <row r="66" spans="1:157" s="4" customFormat="1" ht="37.5" customHeight="1">
      <c r="A66" s="209" t="s">
        <v>43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7"/>
      <c r="AR66" s="59">
        <v>300</v>
      </c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78"/>
      <c r="BK66" s="211">
        <f t="shared" si="1"/>
        <v>0</v>
      </c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3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75"/>
      <c r="CS66" s="75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  <c r="EJ66" s="202"/>
      <c r="EK66" s="202"/>
      <c r="EL66" s="202"/>
      <c r="EM66" s="199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1"/>
    </row>
    <row r="67" spans="1:157" s="4" customFormat="1" ht="15" customHeight="1">
      <c r="A67" s="280" t="s">
        <v>1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2"/>
      <c r="AR67" s="62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78"/>
      <c r="BK67" s="283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5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75"/>
      <c r="CS67" s="75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</row>
    <row r="68" spans="1:157" s="4" customFormat="1" ht="18">
      <c r="A68" s="209" t="s">
        <v>79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7"/>
      <c r="AR68" s="59">
        <v>310</v>
      </c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78"/>
      <c r="BK68" s="211">
        <f t="shared" si="1"/>
        <v>0</v>
      </c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3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75"/>
      <c r="CS68" s="75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199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2"/>
      <c r="EK68" s="202"/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2"/>
      <c r="EW68" s="202"/>
      <c r="EX68" s="202"/>
      <c r="EY68" s="202"/>
      <c r="EZ68" s="202"/>
      <c r="FA68" s="202"/>
    </row>
    <row r="69" spans="1:157" s="4" customFormat="1" ht="18">
      <c r="A69" s="209" t="s">
        <v>80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7"/>
      <c r="AR69" s="59">
        <v>320</v>
      </c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78"/>
      <c r="BK69" s="211">
        <f t="shared" si="1"/>
        <v>0</v>
      </c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3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75"/>
      <c r="CS69" s="75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7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2"/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2"/>
      <c r="EW69" s="202"/>
      <c r="EX69" s="202"/>
      <c r="EY69" s="202"/>
      <c r="EZ69" s="202"/>
      <c r="FA69" s="202"/>
    </row>
    <row r="70" spans="1:157" s="4" customFormat="1" ht="18">
      <c r="A70" s="209" t="s">
        <v>81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7"/>
      <c r="AR70" s="59">
        <v>400</v>
      </c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78"/>
      <c r="BK70" s="211">
        <f t="shared" si="1"/>
        <v>0</v>
      </c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3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75"/>
      <c r="CS70" s="75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199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199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1"/>
      <c r="EM70" s="199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1"/>
    </row>
    <row r="71" spans="1:157" s="4" customFormat="1" ht="18">
      <c r="A71" s="209" t="s">
        <v>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7"/>
      <c r="AR71" s="62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78"/>
      <c r="BK71" s="283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5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75"/>
      <c r="CS71" s="75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199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</row>
    <row r="72" spans="1:157" s="4" customFormat="1" ht="18">
      <c r="A72" s="209" t="s">
        <v>82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7"/>
      <c r="AR72" s="59">
        <v>410</v>
      </c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78"/>
      <c r="BK72" s="211">
        <f t="shared" si="1"/>
        <v>0</v>
      </c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3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75"/>
      <c r="CS72" s="75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2"/>
      <c r="EK72" s="202"/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2"/>
      <c r="EW72" s="202"/>
      <c r="EX72" s="202"/>
      <c r="EY72" s="202"/>
      <c r="EZ72" s="202"/>
      <c r="FA72" s="202"/>
    </row>
    <row r="73" spans="1:157" s="4" customFormat="1" ht="18">
      <c r="A73" s="209" t="s">
        <v>83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7"/>
      <c r="AR73" s="59">
        <v>420</v>
      </c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78"/>
      <c r="BK73" s="211">
        <f t="shared" si="1"/>
        <v>0</v>
      </c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3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75"/>
      <c r="CS73" s="75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</row>
    <row r="74" spans="1:157" s="4" customFormat="1" ht="18">
      <c r="A74" s="209" t="s">
        <v>84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7"/>
      <c r="AR74" s="59">
        <v>500</v>
      </c>
      <c r="AS74" s="199" t="s">
        <v>54</v>
      </c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1"/>
      <c r="BJ74" s="75" t="s">
        <v>54</v>
      </c>
      <c r="BK74" s="211">
        <f t="shared" si="1"/>
        <v>256214.96</v>
      </c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3"/>
      <c r="CC74" s="199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1"/>
      <c r="CR74" s="74">
        <v>120507.72</v>
      </c>
      <c r="CS74" s="75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1"/>
      <c r="DI74" s="199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1"/>
      <c r="DX74" s="199">
        <v>135707.24</v>
      </c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1"/>
      <c r="EM74" s="199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1"/>
    </row>
    <row r="75" spans="1:157" s="4" customFormat="1" ht="18">
      <c r="A75" s="209" t="s">
        <v>85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7"/>
      <c r="AR75" s="59">
        <v>600</v>
      </c>
      <c r="AS75" s="199" t="s">
        <v>54</v>
      </c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1"/>
      <c r="BJ75" s="75" t="s">
        <v>54</v>
      </c>
      <c r="BK75" s="211">
        <f t="shared" si="1"/>
        <v>0</v>
      </c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3"/>
      <c r="CC75" s="199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1"/>
      <c r="CR75" s="74"/>
      <c r="CS75" s="75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1"/>
      <c r="DI75" s="199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1"/>
      <c r="DX75" s="199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1"/>
      <c r="EM75" s="199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1"/>
    </row>
    <row r="76" ht="10.5" customHeight="1"/>
    <row r="77" spans="1:157" ht="39.75" customHeight="1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5"/>
      <c r="DY77" s="155"/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/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</row>
    <row r="78" spans="1:157" ht="1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66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</row>
    <row r="79" spans="1:157" ht="37.5" customHeight="1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</row>
    <row r="80" spans="1:157" ht="18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66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</row>
    <row r="81" spans="1:157" ht="57.75" customHeight="1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</row>
  </sheetData>
  <sheetProtection/>
  <mergeCells count="548">
    <mergeCell ref="EM25:FA25"/>
    <mergeCell ref="DX20:EL20"/>
    <mergeCell ref="DI21:DW21"/>
    <mergeCell ref="DX21:EL21"/>
    <mergeCell ref="EM21:FA21"/>
    <mergeCell ref="EM23:FA23"/>
    <mergeCell ref="EM24:FA24"/>
    <mergeCell ref="DX25:EL25"/>
    <mergeCell ref="DI20:DW20"/>
    <mergeCell ref="DX22:EL22"/>
    <mergeCell ref="EM11:FA11"/>
    <mergeCell ref="EM12:FA12"/>
    <mergeCell ref="EM16:FA16"/>
    <mergeCell ref="EM13:FA13"/>
    <mergeCell ref="EM15:FA15"/>
    <mergeCell ref="EM14:FA14"/>
    <mergeCell ref="DX16:EL16"/>
    <mergeCell ref="DX14:EL14"/>
    <mergeCell ref="DX17:EL17"/>
    <mergeCell ref="CT16:DH16"/>
    <mergeCell ref="DI16:DW16"/>
    <mergeCell ref="CT15:DH15"/>
    <mergeCell ref="DI15:DW15"/>
    <mergeCell ref="CT14:DH14"/>
    <mergeCell ref="DX15:EL15"/>
    <mergeCell ref="DI14:DW14"/>
    <mergeCell ref="A77:FA77"/>
    <mergeCell ref="A79:FA79"/>
    <mergeCell ref="A81:FA81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CT71:DH71"/>
    <mergeCell ref="DI71:DW71"/>
    <mergeCell ref="DX71:EL71"/>
    <mergeCell ref="EM71:FA71"/>
    <mergeCell ref="CT70:DH70"/>
    <mergeCell ref="DI70:DW70"/>
    <mergeCell ref="A71:AQ71"/>
    <mergeCell ref="AS71:BI71"/>
    <mergeCell ref="BK71:CB71"/>
    <mergeCell ref="CC71:CQ71"/>
    <mergeCell ref="A70:AQ70"/>
    <mergeCell ref="AS70:BI70"/>
    <mergeCell ref="BK70:CB70"/>
    <mergeCell ref="CC70:CQ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CT67:DH67"/>
    <mergeCell ref="DI67:DW67"/>
    <mergeCell ref="DX67:EL67"/>
    <mergeCell ref="EM67:FA67"/>
    <mergeCell ref="CT66:DH66"/>
    <mergeCell ref="DI66:DW66"/>
    <mergeCell ref="A67:AQ67"/>
    <mergeCell ref="AS67:BI67"/>
    <mergeCell ref="BK67:CB67"/>
    <mergeCell ref="CC67:CQ67"/>
    <mergeCell ref="A66:AQ66"/>
    <mergeCell ref="AS66:BI66"/>
    <mergeCell ref="BK66:CB66"/>
    <mergeCell ref="CC66:CQ66"/>
    <mergeCell ref="DX63:EL63"/>
    <mergeCell ref="EM63:FA63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3:AQ63"/>
    <mergeCell ref="AS63:BI63"/>
    <mergeCell ref="BK63:CB63"/>
    <mergeCell ref="CC63:CQ63"/>
    <mergeCell ref="CT63:DH63"/>
    <mergeCell ref="DI63:DW63"/>
    <mergeCell ref="DX60:EL60"/>
    <mergeCell ref="EM60:FA60"/>
    <mergeCell ref="CT61:DH61"/>
    <mergeCell ref="DI61:DW61"/>
    <mergeCell ref="DX61:EL61"/>
    <mergeCell ref="EM61:FA61"/>
    <mergeCell ref="CT60:DH60"/>
    <mergeCell ref="DI60:DW60"/>
    <mergeCell ref="CC60:CQ60"/>
    <mergeCell ref="A61:AQ61"/>
    <mergeCell ref="AS61:BI61"/>
    <mergeCell ref="BK61:CB61"/>
    <mergeCell ref="CC61:CQ61"/>
    <mergeCell ref="A60:AQ60"/>
    <mergeCell ref="AS60:BI60"/>
    <mergeCell ref="BK60:CB60"/>
    <mergeCell ref="A57:AQ57"/>
    <mergeCell ref="AS57:BI57"/>
    <mergeCell ref="BK57:CB57"/>
    <mergeCell ref="BK58:CB58"/>
    <mergeCell ref="CT57:DH57"/>
    <mergeCell ref="DI57:DW57"/>
    <mergeCell ref="DX57:EL57"/>
    <mergeCell ref="EM57:FA57"/>
    <mergeCell ref="CC57:CQ57"/>
    <mergeCell ref="AS55:BI55"/>
    <mergeCell ref="BK55:CB55"/>
    <mergeCell ref="CC55:CQ55"/>
    <mergeCell ref="DX53:EL53"/>
    <mergeCell ref="EM53:FA53"/>
    <mergeCell ref="CT54:DH54"/>
    <mergeCell ref="DI54:DW54"/>
    <mergeCell ref="DX54:EL54"/>
    <mergeCell ref="CT53:DH53"/>
    <mergeCell ref="DI53:DW53"/>
    <mergeCell ref="EM55:FA55"/>
    <mergeCell ref="A54:AQ54"/>
    <mergeCell ref="AS54:BI54"/>
    <mergeCell ref="BK54:CB54"/>
    <mergeCell ref="CC54:CQ54"/>
    <mergeCell ref="CT55:DH55"/>
    <mergeCell ref="DI55:DW55"/>
    <mergeCell ref="DX55:EL55"/>
    <mergeCell ref="A55:AQ55"/>
    <mergeCell ref="A53:AQ53"/>
    <mergeCell ref="AS53:BI53"/>
    <mergeCell ref="BK53:CB53"/>
    <mergeCell ref="CC53:CQ53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1:AQ51"/>
    <mergeCell ref="AS51:BI51"/>
    <mergeCell ref="BK51:CB51"/>
    <mergeCell ref="CC51:CQ51"/>
    <mergeCell ref="CT51:DH51"/>
    <mergeCell ref="DI51:DW51"/>
    <mergeCell ref="DX49:EL49"/>
    <mergeCell ref="EM49:FA49"/>
    <mergeCell ref="CT50:DH50"/>
    <mergeCell ref="DI50:DW50"/>
    <mergeCell ref="DX50:EL50"/>
    <mergeCell ref="EM50:FA50"/>
    <mergeCell ref="CT49:DH49"/>
    <mergeCell ref="DI49:DW49"/>
    <mergeCell ref="A50:AQ50"/>
    <mergeCell ref="AS50:BI50"/>
    <mergeCell ref="BK50:CB50"/>
    <mergeCell ref="CC50:CQ50"/>
    <mergeCell ref="A49:AQ49"/>
    <mergeCell ref="AS49:BI49"/>
    <mergeCell ref="BK49:CB49"/>
    <mergeCell ref="CC49:CQ49"/>
    <mergeCell ref="DI47:DW47"/>
    <mergeCell ref="DX47:EL47"/>
    <mergeCell ref="A48:AQ48"/>
    <mergeCell ref="AS48:BI48"/>
    <mergeCell ref="BK48:CB48"/>
    <mergeCell ref="CC48:CQ48"/>
    <mergeCell ref="CT48:DH48"/>
    <mergeCell ref="DI48:DW48"/>
    <mergeCell ref="DX48:EL48"/>
    <mergeCell ref="A47:AQ47"/>
    <mergeCell ref="A45:AQ45"/>
    <mergeCell ref="BK47:CB47"/>
    <mergeCell ref="CC47:CQ47"/>
    <mergeCell ref="CT47:DH47"/>
    <mergeCell ref="AS47:BI47"/>
    <mergeCell ref="CT46:DH46"/>
    <mergeCell ref="AS45:BI45"/>
    <mergeCell ref="BK45:CB45"/>
    <mergeCell ref="CC45:CQ45"/>
    <mergeCell ref="CT45:DH45"/>
    <mergeCell ref="DI46:DW46"/>
    <mergeCell ref="DX46:EL46"/>
    <mergeCell ref="EN46:FA46"/>
    <mergeCell ref="A46:AQ46"/>
    <mergeCell ref="AS46:BI46"/>
    <mergeCell ref="BK46:CB46"/>
    <mergeCell ref="CC46:CQ46"/>
    <mergeCell ref="DI45:DW45"/>
    <mergeCell ref="DX43:EL43"/>
    <mergeCell ref="EN43:FA43"/>
    <mergeCell ref="CT44:DH44"/>
    <mergeCell ref="DI44:DW44"/>
    <mergeCell ref="DX44:EL44"/>
    <mergeCell ref="EN44:FA44"/>
    <mergeCell ref="CT43:DH43"/>
    <mergeCell ref="DI43:DW43"/>
    <mergeCell ref="EN45:FA45"/>
    <mergeCell ref="A44:AQ44"/>
    <mergeCell ref="AS44:BI44"/>
    <mergeCell ref="BK44:CB44"/>
    <mergeCell ref="CC44:CQ44"/>
    <mergeCell ref="A43:AQ43"/>
    <mergeCell ref="AS43:BI43"/>
    <mergeCell ref="BK43:CB43"/>
    <mergeCell ref="CC43:CQ43"/>
    <mergeCell ref="CT42:DH42"/>
    <mergeCell ref="DI42:DW42"/>
    <mergeCell ref="DX42:EL42"/>
    <mergeCell ref="A41:AQ41"/>
    <mergeCell ref="AS41:BI41"/>
    <mergeCell ref="A42:AQ42"/>
    <mergeCell ref="AS42:BI42"/>
    <mergeCell ref="BK42:CB42"/>
    <mergeCell ref="CC42:CQ42"/>
    <mergeCell ref="BK41:CB41"/>
    <mergeCell ref="CC41:CQ41"/>
    <mergeCell ref="CT41:DH41"/>
    <mergeCell ref="DI41:DW41"/>
    <mergeCell ref="EM35:FA35"/>
    <mergeCell ref="CT36:DH36"/>
    <mergeCell ref="DI36:DW36"/>
    <mergeCell ref="DX36:EL36"/>
    <mergeCell ref="EM36:FA36"/>
    <mergeCell ref="DI37:DW37"/>
    <mergeCell ref="DX37:EL37"/>
    <mergeCell ref="A36:AQ36"/>
    <mergeCell ref="AS36:BI36"/>
    <mergeCell ref="BK36:CB36"/>
    <mergeCell ref="CC36:CQ36"/>
    <mergeCell ref="DX34:EL34"/>
    <mergeCell ref="A35:AQ35"/>
    <mergeCell ref="AS35:BI35"/>
    <mergeCell ref="BK35:CB35"/>
    <mergeCell ref="CC35:CQ35"/>
    <mergeCell ref="CT35:DH35"/>
    <mergeCell ref="DI35:DW35"/>
    <mergeCell ref="DX35:EL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CT31:DH31"/>
    <mergeCell ref="DI31:DW31"/>
    <mergeCell ref="DX31:EL31"/>
    <mergeCell ref="EM31:FA31"/>
    <mergeCell ref="CT30:DH30"/>
    <mergeCell ref="DI30:DW30"/>
    <mergeCell ref="A31:AQ31"/>
    <mergeCell ref="AS31:BI31"/>
    <mergeCell ref="BK31:CB31"/>
    <mergeCell ref="CC31:CQ31"/>
    <mergeCell ref="A30:AQ30"/>
    <mergeCell ref="AS30:BI30"/>
    <mergeCell ref="BK30:CB30"/>
    <mergeCell ref="CC30:CQ30"/>
    <mergeCell ref="CT29:DH29"/>
    <mergeCell ref="DI29:DW29"/>
    <mergeCell ref="DX29:EL29"/>
    <mergeCell ref="EM29:FA29"/>
    <mergeCell ref="A29:AQ29"/>
    <mergeCell ref="AS29:BI29"/>
    <mergeCell ref="BK29:CB29"/>
    <mergeCell ref="CC29:CQ29"/>
    <mergeCell ref="AS28:BI28"/>
    <mergeCell ref="BK28:CB28"/>
    <mergeCell ref="CC28:CQ28"/>
    <mergeCell ref="DX28:EL28"/>
    <mergeCell ref="DI28:DW28"/>
    <mergeCell ref="CT28:DH28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DI26:DW26"/>
    <mergeCell ref="DX26:EL26"/>
    <mergeCell ref="A28:AQ28"/>
    <mergeCell ref="CC26:CQ26"/>
    <mergeCell ref="BK24:CB24"/>
    <mergeCell ref="CC24:CQ24"/>
    <mergeCell ref="A24:AQ24"/>
    <mergeCell ref="AS24:BI24"/>
    <mergeCell ref="A26:AQ26"/>
    <mergeCell ref="AS26:BI26"/>
    <mergeCell ref="A25:AQ25"/>
    <mergeCell ref="AS25:BI25"/>
    <mergeCell ref="CT26:DH26"/>
    <mergeCell ref="BK26:CB26"/>
    <mergeCell ref="CT24:DH24"/>
    <mergeCell ref="DI24:DW24"/>
    <mergeCell ref="BK25:CB25"/>
    <mergeCell ref="CC25:CQ25"/>
    <mergeCell ref="CT25:DH25"/>
    <mergeCell ref="DI25:DW25"/>
    <mergeCell ref="EM22:FA22"/>
    <mergeCell ref="DX23:EL23"/>
    <mergeCell ref="DX24:EL24"/>
    <mergeCell ref="CT23:DH23"/>
    <mergeCell ref="DI23:DW23"/>
    <mergeCell ref="CT22:DH22"/>
    <mergeCell ref="DI22:DW22"/>
    <mergeCell ref="A23:AQ23"/>
    <mergeCell ref="AS23:BI23"/>
    <mergeCell ref="BK23:CB23"/>
    <mergeCell ref="CC23:CQ23"/>
    <mergeCell ref="A22:AQ22"/>
    <mergeCell ref="AS22:BI22"/>
    <mergeCell ref="BK22:CB22"/>
    <mergeCell ref="CC22:CQ22"/>
    <mergeCell ref="CT21:DH21"/>
    <mergeCell ref="A20:AQ20"/>
    <mergeCell ref="AS20:BI20"/>
    <mergeCell ref="BK20:CB20"/>
    <mergeCell ref="CC20:CQ20"/>
    <mergeCell ref="CT20:DH20"/>
    <mergeCell ref="A21:AQ21"/>
    <mergeCell ref="AS21:BI21"/>
    <mergeCell ref="BK21:CB21"/>
    <mergeCell ref="CC21:CQ21"/>
    <mergeCell ref="DI18:DW18"/>
    <mergeCell ref="DX18:EL18"/>
    <mergeCell ref="A19:AQ19"/>
    <mergeCell ref="AS19:BI19"/>
    <mergeCell ref="BK19:CB19"/>
    <mergeCell ref="CC19:CQ19"/>
    <mergeCell ref="CT19:DH19"/>
    <mergeCell ref="DI19:DW19"/>
    <mergeCell ref="DX19:EL19"/>
    <mergeCell ref="A18:AQ18"/>
    <mergeCell ref="A17:AQ17"/>
    <mergeCell ref="CC17:CQ17"/>
    <mergeCell ref="CT17:DH17"/>
    <mergeCell ref="DI17:DW17"/>
    <mergeCell ref="AS17:BI17"/>
    <mergeCell ref="BK17:CB17"/>
    <mergeCell ref="AS18:BI18"/>
    <mergeCell ref="BK18:CB18"/>
    <mergeCell ref="CC18:CQ18"/>
    <mergeCell ref="CT18:DH18"/>
    <mergeCell ref="BK13:CB13"/>
    <mergeCell ref="CC13:CQ13"/>
    <mergeCell ref="CT13:DH13"/>
    <mergeCell ref="A16:AQ16"/>
    <mergeCell ref="AS16:BI16"/>
    <mergeCell ref="BK16:CB16"/>
    <mergeCell ref="CC16:CQ16"/>
    <mergeCell ref="A15:AQ15"/>
    <mergeCell ref="AS15:BI15"/>
    <mergeCell ref="BK15:CB15"/>
    <mergeCell ref="CC15:CQ15"/>
    <mergeCell ref="DX12:EL12"/>
    <mergeCell ref="A14:AQ14"/>
    <mergeCell ref="AS14:BI14"/>
    <mergeCell ref="BK14:CB14"/>
    <mergeCell ref="A13:AQ13"/>
    <mergeCell ref="A12:AQ12"/>
    <mergeCell ref="AS12:BI12"/>
    <mergeCell ref="BK12:CB12"/>
    <mergeCell ref="DI13:DW13"/>
    <mergeCell ref="CC14:CQ14"/>
    <mergeCell ref="DX10:EL10"/>
    <mergeCell ref="A11:AQ11"/>
    <mergeCell ref="AS11:BI11"/>
    <mergeCell ref="BK11:CB11"/>
    <mergeCell ref="CC11:CQ11"/>
    <mergeCell ref="CT11:DH11"/>
    <mergeCell ref="DI11:DW11"/>
    <mergeCell ref="DX11:EL11"/>
    <mergeCell ref="A10:AQ10"/>
    <mergeCell ref="DX13:EL13"/>
    <mergeCell ref="BK7:CB9"/>
    <mergeCell ref="EA2:EZ3"/>
    <mergeCell ref="A4:EL4"/>
    <mergeCell ref="A6:AQ9"/>
    <mergeCell ref="AR6:AR9"/>
    <mergeCell ref="AS6:BI9"/>
    <mergeCell ref="BJ6:BJ9"/>
    <mergeCell ref="BK6:FA6"/>
    <mergeCell ref="CR8:CR9"/>
    <mergeCell ref="CC37:CQ37"/>
    <mergeCell ref="CT37:DH37"/>
    <mergeCell ref="DI10:DW10"/>
    <mergeCell ref="AS10:BI10"/>
    <mergeCell ref="BK10:CB10"/>
    <mergeCell ref="CC10:CQ10"/>
    <mergeCell ref="CC12:CQ12"/>
    <mergeCell ref="AS13:BI13"/>
    <mergeCell ref="CT12:DH12"/>
    <mergeCell ref="DI12:DW12"/>
    <mergeCell ref="CT10:DH10"/>
    <mergeCell ref="CC7:FA7"/>
    <mergeCell ref="CC8:CQ9"/>
    <mergeCell ref="DX8:FA8"/>
    <mergeCell ref="DX9:EL9"/>
    <mergeCell ref="EM9:FA9"/>
    <mergeCell ref="CT8:DH9"/>
    <mergeCell ref="DI8:DW9"/>
    <mergeCell ref="CS8:CS9"/>
    <mergeCell ref="EM10:FA10"/>
    <mergeCell ref="A37:AQ37"/>
    <mergeCell ref="A38:AQ38"/>
    <mergeCell ref="AS38:BI38"/>
    <mergeCell ref="BK38:CB38"/>
    <mergeCell ref="AS37:BI37"/>
    <mergeCell ref="BK37:CB37"/>
    <mergeCell ref="BK40:CB40"/>
    <mergeCell ref="CT38:DH38"/>
    <mergeCell ref="DI38:DW38"/>
    <mergeCell ref="DX38:EL38"/>
    <mergeCell ref="CC38:CQ38"/>
    <mergeCell ref="CC40:CQ40"/>
    <mergeCell ref="CT40:DH40"/>
    <mergeCell ref="DI40:DW40"/>
    <mergeCell ref="DX40:EL40"/>
    <mergeCell ref="CT58:DH58"/>
    <mergeCell ref="DX58:EL58"/>
    <mergeCell ref="A39:AQ39"/>
    <mergeCell ref="AS39:BI39"/>
    <mergeCell ref="BK39:CB39"/>
    <mergeCell ref="CC39:CQ39"/>
    <mergeCell ref="CT39:DH39"/>
    <mergeCell ref="DI39:DW39"/>
    <mergeCell ref="A40:AQ40"/>
    <mergeCell ref="AS40:BI40"/>
    <mergeCell ref="EM58:FA58"/>
    <mergeCell ref="DX39:EL39"/>
    <mergeCell ref="EM39:FA39"/>
    <mergeCell ref="EM40:FA40"/>
    <mergeCell ref="EM41:FA41"/>
    <mergeCell ref="EM47:FA47"/>
    <mergeCell ref="EM48:FA48"/>
    <mergeCell ref="EM54:FA54"/>
    <mergeCell ref="DX41:EL41"/>
    <mergeCell ref="DX45:EL45"/>
    <mergeCell ref="DI58:DW58"/>
    <mergeCell ref="A59:AQ59"/>
    <mergeCell ref="AS59:BI59"/>
    <mergeCell ref="BK59:CB59"/>
    <mergeCell ref="CC59:CQ59"/>
    <mergeCell ref="CT59:DH59"/>
    <mergeCell ref="DI59:DW59"/>
    <mergeCell ref="A58:AQ58"/>
    <mergeCell ref="AS58:BI58"/>
    <mergeCell ref="CC58:CQ58"/>
    <mergeCell ref="DX59:EL59"/>
    <mergeCell ref="EM59:FA59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42:FA42"/>
    <mergeCell ref="EM19:FA19"/>
    <mergeCell ref="EM20:FA20"/>
    <mergeCell ref="EM17:FA17"/>
    <mergeCell ref="EM18:FA18"/>
    <mergeCell ref="EM34:FA34"/>
    <mergeCell ref="EM38:FA38"/>
    <mergeCell ref="EM37:FA37"/>
    <mergeCell ref="EM27:FA27"/>
    <mergeCell ref="EM28:FA28"/>
  </mergeCells>
  <printOptions horizontalCentered="1"/>
  <pageMargins left="0.16" right="0.11" top="0.3" bottom="0.28" header="0.1968503937007874" footer="0.1968503937007874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1"/>
  <sheetViews>
    <sheetView zoomScale="80" zoomScaleNormal="80" zoomScaleSheetLayoutView="100" workbookViewId="0" topLeftCell="A4">
      <pane xSplit="62" ySplit="7" topLeftCell="BK16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34" sqref="BJ34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8" customWidth="1"/>
    <col min="45" max="57" width="0.875" style="1" customWidth="1"/>
    <col min="58" max="58" width="0.6171875" style="1" customWidth="1"/>
    <col min="59" max="60" width="0.875" style="1" hidden="1" customWidth="1"/>
    <col min="61" max="61" width="1.12109375" style="1" hidden="1" customWidth="1"/>
    <col min="62" max="62" width="14.375" style="1" customWidth="1"/>
    <col min="63" max="79" width="0.875" style="1" customWidth="1"/>
    <col min="80" max="80" width="2.50390625" style="1" customWidth="1"/>
    <col min="81" max="94" width="0.875" style="1" customWidth="1"/>
    <col min="95" max="95" width="3.625" style="1" customWidth="1"/>
    <col min="96" max="96" width="16.00390625" style="1" customWidth="1"/>
    <col min="97" max="97" width="15.50390625" style="1" customWidth="1"/>
    <col min="98" max="105" width="0.875" style="1" customWidth="1"/>
    <col min="106" max="106" width="0.37109375" style="1" customWidth="1"/>
    <col min="107" max="108" width="0.875" style="1" hidden="1" customWidth="1"/>
    <col min="109" max="109" width="0.5" style="1" customWidth="1"/>
    <col min="110" max="110" width="0.6171875" style="1" hidden="1" customWidth="1"/>
    <col min="111" max="111" width="0.875" style="1" hidden="1" customWidth="1"/>
    <col min="112" max="112" width="0.61718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6171875" style="1" customWidth="1"/>
    <col min="144" max="149" width="0.875" style="1" customWidth="1"/>
    <col min="150" max="150" width="0.5" style="1" customWidth="1"/>
    <col min="151" max="151" width="0.875" style="1" hidden="1" customWidth="1"/>
    <col min="152" max="153" width="0.875" style="1" customWidth="1"/>
    <col min="154" max="154" width="0.6171875" style="1" customWidth="1"/>
    <col min="155" max="156" width="0.875" style="1" hidden="1" customWidth="1"/>
    <col min="157" max="157" width="2.375" style="1" customWidth="1"/>
    <col min="158" max="16384" width="0.875" style="1" customWidth="1"/>
  </cols>
  <sheetData>
    <row r="1" ht="3" customHeight="1"/>
    <row r="2" spans="131:156" ht="3" customHeight="1">
      <c r="EA2" s="151" t="s">
        <v>112</v>
      </c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</row>
    <row r="3" spans="131:156" ht="13.5"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</row>
    <row r="4" spans="1:142" s="3" customFormat="1" ht="28.5" customHeight="1">
      <c r="A4" s="152" t="s">
        <v>207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3.5">
      <c r="A6" s="223" t="s">
        <v>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7" t="s">
        <v>46</v>
      </c>
      <c r="AS6" s="223" t="s">
        <v>47</v>
      </c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 t="s">
        <v>48</v>
      </c>
      <c r="BK6" s="224" t="s">
        <v>205</v>
      </c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6"/>
    </row>
    <row r="7" spans="1:157" ht="13.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7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 t="s">
        <v>34</v>
      </c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 t="s">
        <v>49</v>
      </c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</row>
    <row r="8" spans="1:157" ht="91.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7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 t="s">
        <v>154</v>
      </c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 t="s">
        <v>145</v>
      </c>
      <c r="CS8" s="223" t="s">
        <v>180</v>
      </c>
      <c r="CT8" s="223" t="s">
        <v>50</v>
      </c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7" t="s">
        <v>55</v>
      </c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3" t="s">
        <v>51</v>
      </c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</row>
    <row r="9" spans="1:157" ht="110.2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7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3" t="s">
        <v>52</v>
      </c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4" t="s">
        <v>53</v>
      </c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6"/>
    </row>
    <row r="10" spans="1:157" s="2" customFormat="1" ht="15.75" customHeight="1">
      <c r="A10" s="220">
        <v>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2"/>
      <c r="AR10" s="91">
        <v>2</v>
      </c>
      <c r="AS10" s="220">
        <v>3</v>
      </c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2"/>
      <c r="BJ10" s="92">
        <v>4</v>
      </c>
      <c r="BK10" s="220">
        <v>5</v>
      </c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2"/>
      <c r="CC10" s="220">
        <v>6</v>
      </c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2"/>
      <c r="CR10" s="90">
        <v>7</v>
      </c>
      <c r="CS10" s="92">
        <v>8</v>
      </c>
      <c r="CT10" s="220">
        <v>9</v>
      </c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2"/>
      <c r="DI10" s="228">
        <v>10</v>
      </c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30"/>
      <c r="DX10" s="228">
        <v>11</v>
      </c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30"/>
      <c r="EM10" s="228">
        <v>12</v>
      </c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30"/>
    </row>
    <row r="11" spans="1:157" s="4" customFormat="1" ht="18">
      <c r="A11" s="237" t="s">
        <v>14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9"/>
      <c r="AR11" s="59">
        <v>100</v>
      </c>
      <c r="AS11" s="199" t="s">
        <v>54</v>
      </c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1"/>
      <c r="BJ11" s="75" t="s">
        <v>54</v>
      </c>
      <c r="BK11" s="240">
        <f>SUM(BK13:CB20)</f>
        <v>8032637</v>
      </c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2"/>
      <c r="CC11" s="240">
        <f>CC21</f>
        <v>0</v>
      </c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2"/>
      <c r="CR11" s="128">
        <f>CR21-CR74</f>
        <v>5032637</v>
      </c>
      <c r="CS11" s="127">
        <f>CS16</f>
        <v>0</v>
      </c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9"/>
      <c r="DI11" s="199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1"/>
      <c r="DX11" s="240">
        <f>DX14+DX17</f>
        <v>3000000</v>
      </c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2"/>
      <c r="EM11" s="199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1"/>
    </row>
    <row r="12" spans="1:157" s="4" customFormat="1" ht="15.75" customHeight="1">
      <c r="A12" s="246" t="s">
        <v>6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8"/>
      <c r="AR12" s="62"/>
      <c r="AS12" s="199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1"/>
      <c r="BJ12" s="75"/>
      <c r="BK12" s="199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1"/>
      <c r="CC12" s="199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1"/>
      <c r="CR12" s="74"/>
      <c r="CS12" s="75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1"/>
      <c r="DI12" s="199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1"/>
      <c r="DX12" s="231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3"/>
      <c r="EM12" s="199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1"/>
    </row>
    <row r="13" spans="1:157" s="4" customFormat="1" ht="51.75" customHeight="1">
      <c r="A13" s="214" t="s">
        <v>155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6"/>
      <c r="AR13" s="59">
        <v>110</v>
      </c>
      <c r="AS13" s="234" t="s">
        <v>159</v>
      </c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6"/>
      <c r="BJ13" s="75"/>
      <c r="BK13" s="199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1"/>
      <c r="CC13" s="199" t="s">
        <v>54</v>
      </c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1"/>
      <c r="CR13" s="74" t="s">
        <v>54</v>
      </c>
      <c r="CS13" s="75" t="s">
        <v>54</v>
      </c>
      <c r="CT13" s="200" t="s">
        <v>54</v>
      </c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1"/>
      <c r="DI13" s="199" t="s">
        <v>54</v>
      </c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1"/>
      <c r="DX13" s="199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1"/>
      <c r="EM13" s="202" t="s">
        <v>54</v>
      </c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</row>
    <row r="14" spans="1:157" s="4" customFormat="1" ht="18">
      <c r="A14" s="243" t="s">
        <v>56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5"/>
      <c r="AR14" s="59">
        <v>120</v>
      </c>
      <c r="AS14" s="234" t="s">
        <v>160</v>
      </c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6"/>
      <c r="BJ14" s="75"/>
      <c r="BK14" s="231">
        <f>SUM(CC14+CR14+DX14)</f>
        <v>6244637</v>
      </c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3"/>
      <c r="CC14" s="231">
        <f>CC21-CC74</f>
        <v>0</v>
      </c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3"/>
      <c r="CR14" s="118">
        <f>CR21-CR74</f>
        <v>5032637</v>
      </c>
      <c r="CS14" s="75" t="s">
        <v>54</v>
      </c>
      <c r="CT14" s="199" t="s">
        <v>54</v>
      </c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1"/>
      <c r="DI14" s="199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1"/>
      <c r="DX14" s="199">
        <v>1212000</v>
      </c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1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</row>
    <row r="15" spans="1:157" s="4" customFormat="1" ht="34.5" customHeight="1">
      <c r="A15" s="243" t="s">
        <v>57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5"/>
      <c r="AR15" s="59">
        <v>130</v>
      </c>
      <c r="AS15" s="234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6"/>
      <c r="BJ15" s="75"/>
      <c r="BK15" s="199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1"/>
      <c r="CC15" s="199" t="s">
        <v>54</v>
      </c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1"/>
      <c r="CR15" s="74" t="s">
        <v>54</v>
      </c>
      <c r="CS15" s="75" t="s">
        <v>54</v>
      </c>
      <c r="CT15" s="199" t="s">
        <v>54</v>
      </c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1"/>
      <c r="DI15" s="199" t="s">
        <v>54</v>
      </c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1"/>
      <c r="DX15" s="199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1"/>
      <c r="EM15" s="202" t="s">
        <v>54</v>
      </c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</row>
    <row r="16" spans="1:157" s="4" customFormat="1" ht="18">
      <c r="A16" s="209" t="s">
        <v>58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7"/>
      <c r="AR16" s="59">
        <v>150</v>
      </c>
      <c r="AS16" s="234" t="s">
        <v>161</v>
      </c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6"/>
      <c r="BJ16" s="75"/>
      <c r="BK16" s="231">
        <f>CS16+CC16</f>
        <v>0</v>
      </c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3"/>
      <c r="CC16" s="199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1"/>
      <c r="CR16" s="74" t="s">
        <v>54</v>
      </c>
      <c r="CS16" s="119">
        <f>CS21</f>
        <v>0</v>
      </c>
      <c r="CT16" s="199" t="s">
        <v>54</v>
      </c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1"/>
      <c r="DI16" s="199" t="s">
        <v>54</v>
      </c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1"/>
      <c r="DX16" s="199" t="s">
        <v>54</v>
      </c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1"/>
      <c r="EM16" s="199" t="s">
        <v>54</v>
      </c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1"/>
    </row>
    <row r="17" spans="1:157" s="4" customFormat="1" ht="18">
      <c r="A17" s="243" t="s">
        <v>59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5"/>
      <c r="AR17" s="59">
        <v>160</v>
      </c>
      <c r="AS17" s="234" t="s">
        <v>161</v>
      </c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6"/>
      <c r="BJ17" s="75"/>
      <c r="BK17" s="231">
        <f>DX17</f>
        <v>1788000</v>
      </c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3"/>
      <c r="CC17" s="199" t="s">
        <v>54</v>
      </c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1"/>
      <c r="CR17" s="74" t="s">
        <v>54</v>
      </c>
      <c r="CS17" s="75" t="s">
        <v>54</v>
      </c>
      <c r="CT17" s="199" t="s">
        <v>54</v>
      </c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1"/>
      <c r="DI17" s="199" t="s">
        <v>54</v>
      </c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1"/>
      <c r="DX17" s="199">
        <v>1788000</v>
      </c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1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</row>
    <row r="18" spans="1:157" s="4" customFormat="1" ht="18">
      <c r="A18" s="243" t="s">
        <v>60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5"/>
      <c r="AR18" s="59">
        <v>180</v>
      </c>
      <c r="AS18" s="217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9"/>
      <c r="BJ18" s="78"/>
      <c r="BK18" s="199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1"/>
      <c r="CC18" s="199" t="s">
        <v>54</v>
      </c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1"/>
      <c r="CR18" s="74" t="s">
        <v>54</v>
      </c>
      <c r="CS18" s="75" t="s">
        <v>54</v>
      </c>
      <c r="CT18" s="199" t="s">
        <v>54</v>
      </c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1"/>
      <c r="DI18" s="199" t="s">
        <v>54</v>
      </c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1"/>
      <c r="DX18" s="199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1"/>
      <c r="EM18" s="202" t="s">
        <v>54</v>
      </c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</row>
    <row r="19" spans="1:157" s="4" customFormat="1" ht="18">
      <c r="A19" s="243" t="s">
        <v>61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5"/>
      <c r="AR19" s="59"/>
      <c r="AS19" s="217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9"/>
      <c r="BJ19" s="78"/>
      <c r="BK19" s="199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1"/>
      <c r="CC19" s="199" t="s">
        <v>54</v>
      </c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1"/>
      <c r="CR19" s="74" t="s">
        <v>54</v>
      </c>
      <c r="CS19" s="75" t="s">
        <v>54</v>
      </c>
      <c r="CT19" s="199" t="s">
        <v>54</v>
      </c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1"/>
      <c r="DI19" s="199" t="s">
        <v>54</v>
      </c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1"/>
      <c r="DX19" s="199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1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</row>
    <row r="20" spans="1:157" s="4" customFormat="1" ht="18">
      <c r="A20" s="243" t="s">
        <v>62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5"/>
      <c r="AR20" s="59"/>
      <c r="AS20" s="217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9"/>
      <c r="BJ20" s="78"/>
      <c r="BK20" s="199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1"/>
      <c r="CC20" s="199" t="s">
        <v>54</v>
      </c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1"/>
      <c r="CR20" s="74" t="s">
        <v>54</v>
      </c>
      <c r="CS20" s="75" t="s">
        <v>54</v>
      </c>
      <c r="CT20" s="199" t="s">
        <v>54</v>
      </c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1"/>
      <c r="DI20" s="199" t="s">
        <v>54</v>
      </c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1"/>
      <c r="DX20" s="199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1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</row>
    <row r="21" spans="1:157" s="26" customFormat="1" ht="17.25">
      <c r="A21" s="249" t="s">
        <v>63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1"/>
      <c r="AR21" s="87">
        <v>200</v>
      </c>
      <c r="AS21" s="252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4"/>
      <c r="BJ21" s="88"/>
      <c r="BK21" s="290">
        <f>BK22+BK34+BK47+BK50</f>
        <v>8032637</v>
      </c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2"/>
      <c r="CC21" s="290">
        <f>CC22+CC34+CC47+CC50</f>
        <v>0</v>
      </c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2"/>
      <c r="CR21" s="80">
        <f>CR22+CR34+CR47+CR50</f>
        <v>5032637</v>
      </c>
      <c r="CS21" s="82">
        <f>CS22+CS34+CS47+CS50</f>
        <v>0</v>
      </c>
      <c r="CT21" s="291">
        <f>CT22+CT34+CT47+CT50</f>
        <v>0</v>
      </c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2"/>
      <c r="DI21" s="290">
        <f>DI22+DI34+DI47+DI50</f>
        <v>0</v>
      </c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2"/>
      <c r="DX21" s="290">
        <f>DX22+DX34+DX47+DX50</f>
        <v>3000000</v>
      </c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2"/>
      <c r="EM21" s="293">
        <f>EM22+EM34+EM47+EM50</f>
        <v>0</v>
      </c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</row>
    <row r="22" spans="1:157" s="4" customFormat="1" ht="18">
      <c r="A22" s="209" t="s">
        <v>71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7"/>
      <c r="AR22" s="59">
        <v>210</v>
      </c>
      <c r="AS22" s="217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9"/>
      <c r="BJ22" s="83">
        <v>210</v>
      </c>
      <c r="BK22" s="290">
        <f>CC22+CR22+CS22+CT22+DI22+DX22</f>
        <v>2471592</v>
      </c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2"/>
      <c r="CC22" s="290">
        <f>CC23+CC26</f>
        <v>0</v>
      </c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2"/>
      <c r="CR22" s="80">
        <f>CR23+CR26</f>
        <v>1804992</v>
      </c>
      <c r="CS22" s="82">
        <f>CS23+CS26</f>
        <v>0</v>
      </c>
      <c r="CT22" s="291">
        <f>CT23+CT26</f>
        <v>0</v>
      </c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2"/>
      <c r="DI22" s="290">
        <f>DI23+DI26</f>
        <v>0</v>
      </c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2"/>
      <c r="DX22" s="290">
        <f>DX23+DX26</f>
        <v>666600</v>
      </c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2"/>
      <c r="EM22" s="293">
        <f>EM23+EM26</f>
        <v>0</v>
      </c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</row>
    <row r="23" spans="1:157" s="4" customFormat="1" ht="33" customHeight="1">
      <c r="A23" s="214" t="s">
        <v>64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6"/>
      <c r="AR23" s="59">
        <v>211</v>
      </c>
      <c r="AS23" s="217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9"/>
      <c r="BJ23" s="83" t="s">
        <v>179</v>
      </c>
      <c r="BK23" s="290">
        <f aca="true" t="shared" si="0" ref="BK23:BK53">CC23+CR23+CS23+CT23+DI23+DX23</f>
        <v>2471592</v>
      </c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2"/>
      <c r="CC23" s="290">
        <f>SUM(CC24:CQ25)</f>
        <v>0</v>
      </c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2"/>
      <c r="CR23" s="82">
        <f>SUM(CR24:CR25)</f>
        <v>1804992</v>
      </c>
      <c r="CS23" s="81">
        <f>SUM(CS24:CS25)</f>
        <v>0</v>
      </c>
      <c r="CT23" s="291">
        <f>SUM(CT24:DH25)</f>
        <v>0</v>
      </c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2"/>
      <c r="DI23" s="290">
        <f>SUM(DI24:DW25)</f>
        <v>0</v>
      </c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2"/>
      <c r="DX23" s="290">
        <f>SUM(DX24:EL25)</f>
        <v>666600</v>
      </c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2"/>
      <c r="EM23" s="293">
        <f>SUM(EM24:FA25)</f>
        <v>0</v>
      </c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</row>
    <row r="24" spans="1:157" s="4" customFormat="1" ht="18.75" customHeight="1">
      <c r="A24" s="209" t="s">
        <v>15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7"/>
      <c r="AR24" s="62"/>
      <c r="AS24" s="217">
        <v>111</v>
      </c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9"/>
      <c r="BJ24" s="78" t="s">
        <v>173</v>
      </c>
      <c r="BK24" s="290">
        <f t="shared" si="0"/>
        <v>1898304.6</v>
      </c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2"/>
      <c r="CC24" s="199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1"/>
      <c r="CR24" s="74">
        <v>1386323</v>
      </c>
      <c r="CS24" s="75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1"/>
      <c r="DI24" s="199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1"/>
      <c r="DX24" s="199">
        <v>511981.6</v>
      </c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1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</row>
    <row r="25" spans="1:157" s="4" customFormat="1" ht="18">
      <c r="A25" s="209" t="s">
        <v>126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7"/>
      <c r="AR25" s="62"/>
      <c r="AS25" s="217">
        <v>119</v>
      </c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9"/>
      <c r="BJ25" s="78" t="s">
        <v>174</v>
      </c>
      <c r="BK25" s="290">
        <f t="shared" si="0"/>
        <v>573287.4</v>
      </c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2"/>
      <c r="CC25" s="199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1"/>
      <c r="CR25" s="74">
        <v>418669</v>
      </c>
      <c r="CS25" s="75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1"/>
      <c r="DI25" s="199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1"/>
      <c r="DX25" s="199">
        <v>154618.4</v>
      </c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1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</row>
    <row r="26" spans="1:157" s="4" customFormat="1" ht="24.75" customHeight="1">
      <c r="A26" s="214" t="s">
        <v>16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6"/>
      <c r="AR26" s="63"/>
      <c r="AS26" s="264">
        <v>112</v>
      </c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6"/>
      <c r="BJ26" s="89" t="s">
        <v>175</v>
      </c>
      <c r="BK26" s="294">
        <f t="shared" si="0"/>
        <v>0</v>
      </c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6"/>
      <c r="CC26" s="263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6"/>
      <c r="CR26" s="84"/>
      <c r="CS26" s="8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6"/>
      <c r="DI26" s="263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6"/>
      <c r="DX26" s="263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6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</row>
    <row r="27" spans="1:157" s="4" customFormat="1" ht="18.75" customHeight="1" hidden="1">
      <c r="A27" s="268" t="s">
        <v>65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56">
        <v>220</v>
      </c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78"/>
      <c r="BK27" s="290">
        <f t="shared" si="0"/>
        <v>0</v>
      </c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75"/>
      <c r="CS27" s="75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</row>
    <row r="28" spans="1:157" s="4" customFormat="1" ht="18.75" customHeight="1" hidden="1">
      <c r="A28" s="260" t="s">
        <v>66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2"/>
      <c r="AR28" s="64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79"/>
      <c r="BK28" s="290">
        <f t="shared" si="0"/>
        <v>0</v>
      </c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2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77"/>
      <c r="CS28" s="76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</row>
    <row r="29" spans="1:157" s="4" customFormat="1" ht="18.75" customHeight="1" hidden="1">
      <c r="A29" s="214" t="s">
        <v>27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  <c r="AR29" s="62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78"/>
      <c r="BK29" s="290">
        <f t="shared" si="0"/>
        <v>0</v>
      </c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74"/>
      <c r="CS29" s="75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</row>
    <row r="30" spans="1:157" s="4" customFormat="1" ht="18.75" customHeight="1" hidden="1">
      <c r="A30" s="214" t="s">
        <v>67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6"/>
      <c r="AR30" s="62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78"/>
      <c r="BK30" s="290">
        <f t="shared" si="0"/>
        <v>0</v>
      </c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2"/>
      <c r="CC30" s="199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1"/>
      <c r="CR30" s="74"/>
      <c r="CS30" s="75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199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</row>
    <row r="31" spans="1:157" s="4" customFormat="1" ht="36.75" customHeight="1" hidden="1">
      <c r="A31" s="214" t="s">
        <v>68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6"/>
      <c r="AR31" s="62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78"/>
      <c r="BK31" s="290">
        <f t="shared" si="0"/>
        <v>0</v>
      </c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74"/>
      <c r="CS31" s="75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199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</row>
    <row r="32" spans="1:157" s="4" customFormat="1" ht="18.75" customHeight="1" hidden="1">
      <c r="A32" s="214" t="s">
        <v>28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6"/>
      <c r="AR32" s="62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78"/>
      <c r="BK32" s="290">
        <f t="shared" si="0"/>
        <v>0</v>
      </c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74"/>
      <c r="CS32" s="75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199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1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</row>
    <row r="33" spans="1:157" s="4" customFormat="1" ht="18.75" customHeight="1" hidden="1">
      <c r="A33" s="214" t="s">
        <v>28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6"/>
      <c r="AR33" s="62"/>
      <c r="AS33" s="217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9"/>
      <c r="BJ33" s="78"/>
      <c r="BK33" s="290">
        <f t="shared" si="0"/>
        <v>0</v>
      </c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2"/>
      <c r="CC33" s="199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1"/>
      <c r="CR33" s="74"/>
      <c r="CS33" s="75"/>
      <c r="CT33" s="199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1"/>
      <c r="DI33" s="199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1"/>
      <c r="DX33" s="199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1"/>
      <c r="EM33" s="199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1"/>
    </row>
    <row r="34" spans="1:157" s="4" customFormat="1" ht="33.75" customHeight="1">
      <c r="A34" s="214" t="s">
        <v>69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6"/>
      <c r="AR34" s="59">
        <v>230</v>
      </c>
      <c r="AS34" s="217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9"/>
      <c r="BJ34" s="83"/>
      <c r="BK34" s="290">
        <f>CC34+CR34+CS34+CT34+DI34+DX34</f>
        <v>1286602</v>
      </c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2"/>
      <c r="CC34" s="290">
        <f>SUM(CC36:CQ42)</f>
        <v>0</v>
      </c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2"/>
      <c r="CR34" s="82">
        <f>SUM(CR36:CR42)</f>
        <v>1225422</v>
      </c>
      <c r="CS34" s="81">
        <f>SUM(CS36:CS42)</f>
        <v>0</v>
      </c>
      <c r="CT34" s="291">
        <f>SUM(CT36:DF42)</f>
        <v>0</v>
      </c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2"/>
      <c r="DI34" s="290">
        <f>SUM(DI36:DV42)</f>
        <v>0</v>
      </c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2"/>
      <c r="DX34" s="290">
        <f>SUM(DX36:EL42)</f>
        <v>61180</v>
      </c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2"/>
      <c r="EM34" s="293">
        <f>SUM(EM36:FA42)</f>
        <v>0</v>
      </c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</row>
    <row r="35" spans="1:157" s="4" customFormat="1" ht="15" customHeight="1">
      <c r="A35" s="214" t="s">
        <v>70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6"/>
      <c r="AR35" s="62"/>
      <c r="AS35" s="217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9"/>
      <c r="BJ35" s="78"/>
      <c r="BK35" s="271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3"/>
      <c r="CC35" s="199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1"/>
      <c r="CR35" s="74"/>
      <c r="CS35" s="75"/>
      <c r="CT35" s="199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1"/>
      <c r="DI35" s="199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1"/>
      <c r="DX35" s="199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1"/>
      <c r="EM35" s="199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1"/>
    </row>
    <row r="36" spans="1:157" s="4" customFormat="1" ht="29.25" customHeight="1">
      <c r="A36" s="274" t="s">
        <v>72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6"/>
      <c r="AR36" s="62"/>
      <c r="AS36" s="217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9"/>
      <c r="BJ36" s="78"/>
      <c r="BK36" s="290">
        <f t="shared" si="0"/>
        <v>0</v>
      </c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2"/>
      <c r="CC36" s="199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1"/>
      <c r="CR36" s="74"/>
      <c r="CS36" s="75"/>
      <c r="CT36" s="199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1"/>
      <c r="DI36" s="199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1"/>
      <c r="DX36" s="199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1"/>
      <c r="EM36" s="199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1"/>
    </row>
    <row r="37" spans="1:157" s="4" customFormat="1" ht="18">
      <c r="A37" s="214" t="s">
        <v>74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6"/>
      <c r="AR37" s="62"/>
      <c r="AS37" s="217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9"/>
      <c r="BJ37" s="78"/>
      <c r="BK37" s="290">
        <f t="shared" si="0"/>
        <v>0</v>
      </c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2"/>
      <c r="CC37" s="199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1"/>
      <c r="CR37" s="75"/>
      <c r="CS37" s="74"/>
      <c r="CT37" s="199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1"/>
      <c r="DI37" s="199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1"/>
      <c r="DX37" s="199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1"/>
      <c r="EM37" s="199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1"/>
    </row>
    <row r="38" spans="1:157" s="4" customFormat="1" ht="18">
      <c r="A38" s="214" t="s">
        <v>164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6"/>
      <c r="AR38" s="62"/>
      <c r="AS38" s="217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9"/>
      <c r="BJ38" s="78"/>
      <c r="BK38" s="290">
        <f t="shared" si="0"/>
        <v>0</v>
      </c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2"/>
      <c r="CC38" s="199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1"/>
      <c r="CR38" s="75"/>
      <c r="CS38" s="74"/>
      <c r="CT38" s="199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1"/>
      <c r="DI38" s="199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1"/>
      <c r="DX38" s="199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1"/>
      <c r="EM38" s="199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1"/>
    </row>
    <row r="39" spans="1:157" s="4" customFormat="1" ht="18">
      <c r="A39" s="214" t="s">
        <v>74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6"/>
      <c r="AR39" s="62"/>
      <c r="AS39" s="217">
        <v>853</v>
      </c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9"/>
      <c r="BJ39" s="78" t="s">
        <v>217</v>
      </c>
      <c r="BK39" s="290">
        <f t="shared" si="0"/>
        <v>22600</v>
      </c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2"/>
      <c r="CC39" s="199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1"/>
      <c r="CR39" s="75">
        <v>22600</v>
      </c>
      <c r="CS39" s="74"/>
      <c r="CT39" s="199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1"/>
      <c r="DI39" s="199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1"/>
      <c r="DX39" s="199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1"/>
      <c r="EM39" s="199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1"/>
    </row>
    <row r="40" spans="1:157" s="4" customFormat="1" ht="33" customHeight="1">
      <c r="A40" s="214" t="s">
        <v>73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6"/>
      <c r="AR40" s="62"/>
      <c r="AS40" s="217">
        <v>851</v>
      </c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9"/>
      <c r="BJ40" s="78" t="s">
        <v>218</v>
      </c>
      <c r="BK40" s="290">
        <f t="shared" si="0"/>
        <v>1232902</v>
      </c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2"/>
      <c r="CC40" s="199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1"/>
      <c r="CR40" s="75">
        <v>1202822</v>
      </c>
      <c r="CS40" s="74"/>
      <c r="CT40" s="199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1"/>
      <c r="DI40" s="199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1"/>
      <c r="DX40" s="199">
        <v>30080</v>
      </c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1"/>
      <c r="EM40" s="199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1"/>
    </row>
    <row r="41" spans="1:157" s="4" customFormat="1" ht="18">
      <c r="A41" s="214" t="s">
        <v>163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6"/>
      <c r="AR41" s="62"/>
      <c r="AS41" s="217">
        <v>852</v>
      </c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9"/>
      <c r="BJ41" s="78" t="s">
        <v>219</v>
      </c>
      <c r="BK41" s="290">
        <f t="shared" si="0"/>
        <v>30000</v>
      </c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2"/>
      <c r="CC41" s="199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1"/>
      <c r="CR41" s="75"/>
      <c r="CS41" s="74"/>
      <c r="CT41" s="199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1"/>
      <c r="DI41" s="199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1"/>
      <c r="DX41" s="199">
        <v>30000</v>
      </c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1"/>
      <c r="EM41" s="199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1"/>
    </row>
    <row r="42" spans="1:157" s="4" customFormat="1" ht="18">
      <c r="A42" s="214" t="s">
        <v>74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6"/>
      <c r="AR42" s="62"/>
      <c r="AS42" s="217">
        <v>853</v>
      </c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9"/>
      <c r="BJ42" s="78" t="s">
        <v>219</v>
      </c>
      <c r="BK42" s="290">
        <f t="shared" si="0"/>
        <v>1100</v>
      </c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2"/>
      <c r="CC42" s="199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1"/>
      <c r="CR42" s="75"/>
      <c r="CS42" s="74"/>
      <c r="CT42" s="199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1"/>
      <c r="DI42" s="199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1"/>
      <c r="DX42" s="199">
        <v>1100</v>
      </c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1"/>
      <c r="EM42" s="199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1"/>
    </row>
    <row r="43" spans="1:157" s="4" customFormat="1" ht="39" customHeight="1" hidden="1">
      <c r="A43" s="209" t="s">
        <v>24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7"/>
      <c r="AR43" s="59">
        <v>240</v>
      </c>
      <c r="AS43" s="217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9"/>
      <c r="BJ43" s="78"/>
      <c r="BK43" s="290">
        <f t="shared" si="0"/>
        <v>0</v>
      </c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2"/>
      <c r="CC43" s="199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1"/>
      <c r="CR43" s="74"/>
      <c r="CS43" s="75"/>
      <c r="CT43" s="199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1"/>
      <c r="DI43" s="199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1"/>
      <c r="DX43" s="199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1"/>
      <c r="EM43" s="73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1"/>
    </row>
    <row r="44" spans="1:157" s="4" customFormat="1" ht="18" hidden="1">
      <c r="A44" s="214" t="s">
        <v>70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6"/>
      <c r="AR44" s="62"/>
      <c r="AS44" s="217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9"/>
      <c r="BJ44" s="78"/>
      <c r="BK44" s="290">
        <f t="shared" si="0"/>
        <v>0</v>
      </c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2"/>
      <c r="CC44" s="199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1"/>
      <c r="CR44" s="74"/>
      <c r="CS44" s="75"/>
      <c r="CT44" s="199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1"/>
      <c r="DI44" s="199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1"/>
      <c r="DX44" s="199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1"/>
      <c r="EM44" s="73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1"/>
    </row>
    <row r="45" spans="1:157" s="4" customFormat="1" ht="39" customHeight="1" hidden="1">
      <c r="A45" s="209" t="s">
        <v>29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7"/>
      <c r="AR45" s="62"/>
      <c r="AS45" s="217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9"/>
      <c r="BJ45" s="78"/>
      <c r="BK45" s="290">
        <f t="shared" si="0"/>
        <v>0</v>
      </c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2"/>
      <c r="CC45" s="199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1"/>
      <c r="CR45" s="74"/>
      <c r="CS45" s="75"/>
      <c r="CT45" s="199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1"/>
      <c r="DI45" s="199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1"/>
      <c r="DX45" s="199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1"/>
      <c r="EM45" s="73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1"/>
    </row>
    <row r="46" spans="1:157" s="4" customFormat="1" ht="57" customHeight="1" hidden="1">
      <c r="A46" s="209" t="s">
        <v>75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7"/>
      <c r="AR46" s="62"/>
      <c r="AS46" s="217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9"/>
      <c r="BJ46" s="78"/>
      <c r="BK46" s="290">
        <f t="shared" si="0"/>
        <v>0</v>
      </c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2"/>
      <c r="CC46" s="199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1"/>
      <c r="CR46" s="74"/>
      <c r="CS46" s="75"/>
      <c r="CT46" s="199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1"/>
      <c r="DI46" s="199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1"/>
      <c r="DX46" s="199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1"/>
      <c r="EM46" s="73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1"/>
    </row>
    <row r="47" spans="1:157" s="4" customFormat="1" ht="36" customHeight="1">
      <c r="A47" s="214" t="s">
        <v>76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6"/>
      <c r="AR47" s="59">
        <v>250</v>
      </c>
      <c r="AS47" s="217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9"/>
      <c r="BJ47" s="78"/>
      <c r="BK47" s="290">
        <f t="shared" si="0"/>
        <v>0</v>
      </c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2"/>
      <c r="CC47" s="290">
        <f>CC49</f>
        <v>0</v>
      </c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2"/>
      <c r="CR47" s="80">
        <f>CR49</f>
        <v>0</v>
      </c>
      <c r="CS47" s="82">
        <f>CS49</f>
        <v>0</v>
      </c>
      <c r="CT47" s="290">
        <f>CT49</f>
        <v>0</v>
      </c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2"/>
      <c r="DI47" s="290">
        <f>DI49</f>
        <v>0</v>
      </c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2"/>
      <c r="DX47" s="290">
        <f>DX49</f>
        <v>0</v>
      </c>
      <c r="DY47" s="291"/>
      <c r="DZ47" s="291"/>
      <c r="EA47" s="291"/>
      <c r="EB47" s="291"/>
      <c r="EC47" s="291"/>
      <c r="ED47" s="291"/>
      <c r="EE47" s="291"/>
      <c r="EF47" s="291"/>
      <c r="EG47" s="291"/>
      <c r="EH47" s="291"/>
      <c r="EI47" s="291"/>
      <c r="EJ47" s="291"/>
      <c r="EK47" s="291"/>
      <c r="EL47" s="292"/>
      <c r="EM47" s="290">
        <f>EM49</f>
        <v>0</v>
      </c>
      <c r="EN47" s="291"/>
      <c r="EO47" s="291"/>
      <c r="EP47" s="291"/>
      <c r="EQ47" s="291"/>
      <c r="ER47" s="291"/>
      <c r="ES47" s="291"/>
      <c r="ET47" s="291"/>
      <c r="EU47" s="291"/>
      <c r="EV47" s="291"/>
      <c r="EW47" s="291"/>
      <c r="EX47" s="291"/>
      <c r="EY47" s="291"/>
      <c r="EZ47" s="291"/>
      <c r="FA47" s="292"/>
    </row>
    <row r="48" spans="1:157" s="4" customFormat="1" ht="14.25" customHeight="1">
      <c r="A48" s="274" t="s">
        <v>70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6"/>
      <c r="AR48" s="62"/>
      <c r="AS48" s="217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9"/>
      <c r="BJ48" s="78"/>
      <c r="BK48" s="271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3"/>
      <c r="CC48" s="199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1"/>
      <c r="CR48" s="74"/>
      <c r="CS48" s="75"/>
      <c r="CT48" s="199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1"/>
      <c r="DI48" s="199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1"/>
      <c r="DX48" s="199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1"/>
      <c r="EM48" s="199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1"/>
    </row>
    <row r="49" spans="1:157" s="4" customFormat="1" ht="18">
      <c r="A49" s="214" t="s">
        <v>28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6"/>
      <c r="AR49" s="62"/>
      <c r="AS49" s="210">
        <v>244</v>
      </c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78"/>
      <c r="BK49" s="290">
        <f>CC49+CR49+CS49+CT49+DI49+DX49</f>
        <v>0</v>
      </c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2"/>
      <c r="CC49" s="199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1"/>
      <c r="CR49" s="74"/>
      <c r="CS49" s="75"/>
      <c r="CT49" s="199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1"/>
      <c r="DI49" s="199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1"/>
      <c r="DX49" s="199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1"/>
      <c r="EM49" s="199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1"/>
    </row>
    <row r="50" spans="1:157" s="4" customFormat="1" ht="37.5" customHeight="1">
      <c r="A50" s="249" t="s">
        <v>77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1"/>
      <c r="AR50" s="87">
        <v>260</v>
      </c>
      <c r="AS50" s="252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4"/>
      <c r="BJ50" s="88"/>
      <c r="BK50" s="290">
        <f>CC50+CR50+CS50+CT50+DI50+DX50</f>
        <v>4274443</v>
      </c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2"/>
      <c r="CC50" s="290">
        <f>CC52+CC53+CC54+CC55+CC56+CC60+CC61+CC62+CC65</f>
        <v>0</v>
      </c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2"/>
      <c r="CR50" s="80">
        <f>CR52+CR53+CR54+CR55+CR56+CR60+CR61+CR62+CR65</f>
        <v>2002223</v>
      </c>
      <c r="CS50" s="82">
        <f>CS52+CS53+CS54+CS55+CS56+CS60+CS61+CS62+CS65</f>
        <v>0</v>
      </c>
      <c r="CT50" s="290">
        <f>CT52+CT53+CT54+CT55+CT56+CT60+CT61+CT62+CT65</f>
        <v>0</v>
      </c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1"/>
      <c r="DH50" s="292"/>
      <c r="DI50" s="290">
        <f>DI52+DI53+DI54+DI55+DI56+DI60+DI61+DI62+DI65</f>
        <v>0</v>
      </c>
      <c r="DJ50" s="291"/>
      <c r="DK50" s="291"/>
      <c r="DL50" s="291"/>
      <c r="DM50" s="291"/>
      <c r="DN50" s="291"/>
      <c r="DO50" s="291"/>
      <c r="DP50" s="291"/>
      <c r="DQ50" s="291"/>
      <c r="DR50" s="291"/>
      <c r="DS50" s="291"/>
      <c r="DT50" s="291"/>
      <c r="DU50" s="291"/>
      <c r="DV50" s="291"/>
      <c r="DW50" s="292"/>
      <c r="DX50" s="290">
        <f>DX52+DX53+DX54+DX55+DX56+DX60+DX61+DX62+DX65</f>
        <v>2272220</v>
      </c>
      <c r="DY50" s="291"/>
      <c r="DZ50" s="291"/>
      <c r="EA50" s="291"/>
      <c r="EB50" s="291"/>
      <c r="EC50" s="291"/>
      <c r="ED50" s="291"/>
      <c r="EE50" s="291"/>
      <c r="EF50" s="291"/>
      <c r="EG50" s="291"/>
      <c r="EH50" s="291"/>
      <c r="EI50" s="291"/>
      <c r="EJ50" s="291"/>
      <c r="EK50" s="291"/>
      <c r="EL50" s="292"/>
      <c r="EM50" s="290">
        <f>EM52+EM53+EM54+EM55+EM56+EM60+EM61+EM62+EM65</f>
        <v>0</v>
      </c>
      <c r="EN50" s="291"/>
      <c r="EO50" s="291"/>
      <c r="EP50" s="291"/>
      <c r="EQ50" s="291"/>
      <c r="ER50" s="291"/>
      <c r="ES50" s="291"/>
      <c r="ET50" s="291"/>
      <c r="EU50" s="291"/>
      <c r="EV50" s="291"/>
      <c r="EW50" s="291"/>
      <c r="EX50" s="291"/>
      <c r="EY50" s="291"/>
      <c r="EZ50" s="291"/>
      <c r="FA50" s="292"/>
    </row>
    <row r="51" spans="1:157" s="4" customFormat="1" ht="15" customHeight="1">
      <c r="A51" s="214" t="s">
        <v>70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6"/>
      <c r="AR51" s="62"/>
      <c r="AS51" s="217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9"/>
      <c r="BJ51" s="78"/>
      <c r="BK51" s="271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3"/>
      <c r="CC51" s="199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1"/>
      <c r="CR51" s="74"/>
      <c r="CS51" s="75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1"/>
      <c r="DI51" s="199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1"/>
      <c r="DX51" s="199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1"/>
      <c r="EM51" s="277"/>
      <c r="EN51" s="278"/>
      <c r="EO51" s="278"/>
      <c r="EP51" s="278"/>
      <c r="EQ51" s="278"/>
      <c r="ER51" s="278"/>
      <c r="ES51" s="278"/>
      <c r="ET51" s="278"/>
      <c r="EU51" s="278"/>
      <c r="EV51" s="278"/>
      <c r="EW51" s="278"/>
      <c r="EX51" s="278"/>
      <c r="EY51" s="278"/>
      <c r="EZ51" s="278"/>
      <c r="FA51" s="279"/>
    </row>
    <row r="52" spans="1:157" s="4" customFormat="1" ht="18">
      <c r="A52" s="209" t="s">
        <v>17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7"/>
      <c r="AR52" s="62"/>
      <c r="AS52" s="217">
        <v>244</v>
      </c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9"/>
      <c r="BJ52" s="78" t="s">
        <v>168</v>
      </c>
      <c r="BK52" s="290">
        <f t="shared" si="0"/>
        <v>58000</v>
      </c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2"/>
      <c r="CC52" s="199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1"/>
      <c r="CR52" s="74">
        <v>58000</v>
      </c>
      <c r="CS52" s="75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1"/>
      <c r="DI52" s="199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1"/>
      <c r="DX52" s="199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1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</row>
    <row r="53" spans="1:157" s="4" customFormat="1" ht="18">
      <c r="A53" s="209" t="s">
        <v>18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7"/>
      <c r="AR53" s="62"/>
      <c r="AS53" s="217">
        <v>244</v>
      </c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9"/>
      <c r="BJ53" s="78" t="s">
        <v>169</v>
      </c>
      <c r="BK53" s="290">
        <f t="shared" si="0"/>
        <v>40000</v>
      </c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2"/>
      <c r="CC53" s="199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1"/>
      <c r="CR53" s="74">
        <v>20000</v>
      </c>
      <c r="CS53" s="75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1"/>
      <c r="DI53" s="199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1"/>
      <c r="DX53" s="199">
        <v>20000</v>
      </c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1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</row>
    <row r="54" spans="1:157" s="4" customFormat="1" ht="18">
      <c r="A54" s="209" t="s">
        <v>19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7"/>
      <c r="AR54" s="62"/>
      <c r="AS54" s="217">
        <v>244</v>
      </c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9"/>
      <c r="BJ54" s="78" t="s">
        <v>170</v>
      </c>
      <c r="BK54" s="290">
        <f>CC54+CR54+CS54+CT54+DI54+DX54</f>
        <v>1466469</v>
      </c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2"/>
      <c r="CC54" s="199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1"/>
      <c r="CR54" s="74">
        <v>1399809</v>
      </c>
      <c r="CS54" s="75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1"/>
      <c r="DI54" s="199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1"/>
      <c r="DX54" s="199">
        <v>66660</v>
      </c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1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</row>
    <row r="55" spans="1:157" s="4" customFormat="1" ht="18">
      <c r="A55" s="209" t="s">
        <v>20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7"/>
      <c r="AR55" s="62"/>
      <c r="AS55" s="210">
        <v>244</v>
      </c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78" t="s">
        <v>171</v>
      </c>
      <c r="BK55" s="290">
        <f aca="true" t="shared" si="1" ref="BK55:BK75">CC55+CR55+CS55+CT55+DI55+DX55</f>
        <v>0</v>
      </c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75"/>
      <c r="CS55" s="75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</row>
    <row r="56" spans="1:157" s="4" customFormat="1" ht="18">
      <c r="A56" s="209" t="s">
        <v>78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7"/>
      <c r="AR56" s="62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83">
        <v>225</v>
      </c>
      <c r="BK56" s="290">
        <f t="shared" si="1"/>
        <v>711734</v>
      </c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2"/>
      <c r="CC56" s="297">
        <f>SUM(CC57:CQ59)</f>
        <v>0</v>
      </c>
      <c r="CD56" s="297"/>
      <c r="CE56" s="297"/>
      <c r="CF56" s="297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86">
        <f>SUM(CR57:CR59)</f>
        <v>122334</v>
      </c>
      <c r="CS56" s="86">
        <f>SUM(CS57:CS59)</f>
        <v>0</v>
      </c>
      <c r="CT56" s="297">
        <f>SUM(CT57:DH59)</f>
        <v>0</v>
      </c>
      <c r="CU56" s="297"/>
      <c r="CV56" s="297"/>
      <c r="CW56" s="297"/>
      <c r="CX56" s="297"/>
      <c r="CY56" s="297"/>
      <c r="CZ56" s="297"/>
      <c r="DA56" s="297"/>
      <c r="DB56" s="297"/>
      <c r="DC56" s="297"/>
      <c r="DD56" s="297"/>
      <c r="DE56" s="297"/>
      <c r="DF56" s="297"/>
      <c r="DG56" s="297"/>
      <c r="DH56" s="297"/>
      <c r="DI56" s="297">
        <f>SUM(DI57:DW59)</f>
        <v>0</v>
      </c>
      <c r="DJ56" s="297"/>
      <c r="DK56" s="297"/>
      <c r="DL56" s="297"/>
      <c r="DM56" s="297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8">
        <f>SUM(DX57:EL59)</f>
        <v>589400</v>
      </c>
      <c r="DY56" s="299"/>
      <c r="DZ56" s="299"/>
      <c r="EA56" s="299"/>
      <c r="EB56" s="299"/>
      <c r="EC56" s="299"/>
      <c r="ED56" s="299"/>
      <c r="EE56" s="299"/>
      <c r="EF56" s="299"/>
      <c r="EG56" s="299"/>
      <c r="EH56" s="299"/>
      <c r="EI56" s="299"/>
      <c r="EJ56" s="299"/>
      <c r="EK56" s="299"/>
      <c r="EL56" s="300"/>
      <c r="EM56" s="298">
        <f>SUM(EM57:FA59)</f>
        <v>0</v>
      </c>
      <c r="EN56" s="299"/>
      <c r="EO56" s="299"/>
      <c r="EP56" s="299"/>
      <c r="EQ56" s="299"/>
      <c r="ER56" s="299"/>
      <c r="ES56" s="299"/>
      <c r="ET56" s="299"/>
      <c r="EU56" s="299"/>
      <c r="EV56" s="299"/>
      <c r="EW56" s="299"/>
      <c r="EX56" s="299"/>
      <c r="EY56" s="299"/>
      <c r="EZ56" s="299"/>
      <c r="FA56" s="300"/>
    </row>
    <row r="57" spans="1:157" s="4" customFormat="1" ht="18">
      <c r="A57" s="209" t="s">
        <v>78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7"/>
      <c r="AR57" s="62"/>
      <c r="AS57" s="210">
        <v>244</v>
      </c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78" t="s">
        <v>165</v>
      </c>
      <c r="BK57" s="290">
        <f t="shared" si="1"/>
        <v>122334</v>
      </c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75">
        <v>122334</v>
      </c>
      <c r="CS57" s="75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199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1"/>
      <c r="EM57" s="199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1"/>
    </row>
    <row r="58" spans="1:157" s="4" customFormat="1" ht="18">
      <c r="A58" s="209" t="s">
        <v>78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7"/>
      <c r="AR58" s="62"/>
      <c r="AS58" s="210">
        <v>243</v>
      </c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78" t="s">
        <v>166</v>
      </c>
      <c r="BK58" s="290">
        <f t="shared" si="1"/>
        <v>0</v>
      </c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75"/>
      <c r="CS58" s="75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199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1"/>
      <c r="EM58" s="199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1"/>
    </row>
    <row r="59" spans="1:157" s="4" customFormat="1" ht="18">
      <c r="A59" s="209" t="s">
        <v>78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7"/>
      <c r="AR59" s="62"/>
      <c r="AS59" s="210">
        <v>244</v>
      </c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78" t="s">
        <v>167</v>
      </c>
      <c r="BK59" s="290">
        <f t="shared" si="1"/>
        <v>589400</v>
      </c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75"/>
      <c r="CS59" s="75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199">
        <v>589400</v>
      </c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1"/>
      <c r="EM59" s="199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1"/>
    </row>
    <row r="60" spans="1:157" s="4" customFormat="1" ht="18">
      <c r="A60" s="209" t="s">
        <v>21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7"/>
      <c r="AR60" s="62"/>
      <c r="AS60" s="210">
        <v>244</v>
      </c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78" t="s">
        <v>172</v>
      </c>
      <c r="BK60" s="290">
        <f t="shared" si="1"/>
        <v>207180</v>
      </c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75">
        <v>53000</v>
      </c>
      <c r="CS60" s="75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>
        <v>154180</v>
      </c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2"/>
      <c r="EM60" s="202"/>
      <c r="EN60" s="202"/>
      <c r="EO60" s="202"/>
      <c r="EP60" s="202"/>
      <c r="EQ60" s="202"/>
      <c r="ER60" s="202"/>
      <c r="ES60" s="202"/>
      <c r="ET60" s="202"/>
      <c r="EU60" s="202"/>
      <c r="EV60" s="202"/>
      <c r="EW60" s="202"/>
      <c r="EX60" s="202"/>
      <c r="EY60" s="202"/>
      <c r="EZ60" s="202"/>
      <c r="FA60" s="202"/>
    </row>
    <row r="61" spans="1:157" s="4" customFormat="1" ht="18">
      <c r="A61" s="209" t="s">
        <v>28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7"/>
      <c r="AR61" s="62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78"/>
      <c r="BK61" s="290">
        <f t="shared" si="1"/>
        <v>0</v>
      </c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75"/>
      <c r="CS61" s="75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2"/>
    </row>
    <row r="62" spans="1:157" s="4" customFormat="1" ht="18">
      <c r="A62" s="209" t="s">
        <v>22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7"/>
      <c r="AR62" s="65"/>
      <c r="AS62" s="210">
        <v>244</v>
      </c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83">
        <v>310</v>
      </c>
      <c r="BK62" s="290">
        <f t="shared" si="1"/>
        <v>1146180</v>
      </c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2"/>
      <c r="CC62" s="297">
        <f>SUM(CC63:CQ64)</f>
        <v>0</v>
      </c>
      <c r="CD62" s="297"/>
      <c r="CE62" s="297"/>
      <c r="CF62" s="297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86">
        <f>SUM(CR63:CR64)</f>
        <v>0</v>
      </c>
      <c r="CS62" s="86">
        <f>SUM(CS63:CS64)</f>
        <v>0</v>
      </c>
      <c r="CT62" s="297">
        <f>SUM(CT63:DF64)</f>
        <v>0</v>
      </c>
      <c r="CU62" s="297"/>
      <c r="CV62" s="297"/>
      <c r="CW62" s="297"/>
      <c r="CX62" s="297"/>
      <c r="CY62" s="297"/>
      <c r="CZ62" s="297"/>
      <c r="DA62" s="297"/>
      <c r="DB62" s="297"/>
      <c r="DC62" s="297"/>
      <c r="DD62" s="297"/>
      <c r="DE62" s="297"/>
      <c r="DF62" s="297"/>
      <c r="DG62" s="297"/>
      <c r="DH62" s="297"/>
      <c r="DI62" s="297">
        <f>SUM(DI63:DW64)</f>
        <v>0</v>
      </c>
      <c r="DJ62" s="297"/>
      <c r="DK62" s="297"/>
      <c r="DL62" s="297"/>
      <c r="DM62" s="297"/>
      <c r="DN62" s="297"/>
      <c r="DO62" s="297"/>
      <c r="DP62" s="297"/>
      <c r="DQ62" s="297"/>
      <c r="DR62" s="297"/>
      <c r="DS62" s="297"/>
      <c r="DT62" s="297"/>
      <c r="DU62" s="297"/>
      <c r="DV62" s="297"/>
      <c r="DW62" s="297"/>
      <c r="DX62" s="298">
        <f>SUM(DX63:EL64)</f>
        <v>1146180</v>
      </c>
      <c r="DY62" s="299"/>
      <c r="DZ62" s="299"/>
      <c r="EA62" s="299"/>
      <c r="EB62" s="299"/>
      <c r="EC62" s="299"/>
      <c r="ED62" s="299"/>
      <c r="EE62" s="299"/>
      <c r="EF62" s="299"/>
      <c r="EG62" s="299"/>
      <c r="EH62" s="299"/>
      <c r="EI62" s="299"/>
      <c r="EJ62" s="299"/>
      <c r="EK62" s="299"/>
      <c r="EL62" s="300"/>
      <c r="EM62" s="298">
        <f>SUM(EM63:FA64)</f>
        <v>0</v>
      </c>
      <c r="EN62" s="299"/>
      <c r="EO62" s="299"/>
      <c r="EP62" s="299"/>
      <c r="EQ62" s="299"/>
      <c r="ER62" s="299"/>
      <c r="ES62" s="299"/>
      <c r="ET62" s="299"/>
      <c r="EU62" s="299"/>
      <c r="EV62" s="299"/>
      <c r="EW62" s="299"/>
      <c r="EX62" s="299"/>
      <c r="EY62" s="299"/>
      <c r="EZ62" s="299"/>
      <c r="FA62" s="300"/>
    </row>
    <row r="63" spans="1:157" s="4" customFormat="1" ht="18">
      <c r="A63" s="209" t="s">
        <v>22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7"/>
      <c r="AR63" s="65"/>
      <c r="AS63" s="210">
        <v>244</v>
      </c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78" t="s">
        <v>176</v>
      </c>
      <c r="BK63" s="290">
        <f t="shared" si="1"/>
        <v>1146180</v>
      </c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291"/>
      <c r="CB63" s="29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75"/>
      <c r="CS63" s="75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>
        <v>1146180</v>
      </c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2"/>
      <c r="EL63" s="202"/>
      <c r="EM63" s="199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1"/>
    </row>
    <row r="64" spans="1:157" s="4" customFormat="1" ht="18">
      <c r="A64" s="209" t="s">
        <v>22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7"/>
      <c r="AR64" s="65"/>
      <c r="AS64" s="210">
        <v>244</v>
      </c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78" t="s">
        <v>177</v>
      </c>
      <c r="BK64" s="290">
        <f t="shared" si="1"/>
        <v>0</v>
      </c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B64" s="29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75"/>
      <c r="CS64" s="75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199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1"/>
    </row>
    <row r="65" spans="1:157" s="4" customFormat="1" ht="19.5" customHeight="1">
      <c r="A65" s="209" t="s">
        <v>23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7"/>
      <c r="AR65" s="62"/>
      <c r="AS65" s="210">
        <v>244</v>
      </c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78" t="s">
        <v>178</v>
      </c>
      <c r="BK65" s="290">
        <f t="shared" si="1"/>
        <v>644880</v>
      </c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75">
        <v>349080</v>
      </c>
      <c r="CS65" s="75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>
        <v>295800</v>
      </c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199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1"/>
    </row>
    <row r="66" spans="1:157" s="4" customFormat="1" ht="37.5" customHeight="1">
      <c r="A66" s="209" t="s">
        <v>43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7"/>
      <c r="AR66" s="59">
        <v>300</v>
      </c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78"/>
      <c r="BK66" s="290">
        <f t="shared" si="1"/>
        <v>0</v>
      </c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75"/>
      <c r="CS66" s="75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  <c r="EJ66" s="202"/>
      <c r="EK66" s="202"/>
      <c r="EL66" s="202"/>
      <c r="EM66" s="199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1"/>
    </row>
    <row r="67" spans="1:157" s="4" customFormat="1" ht="15" customHeight="1">
      <c r="A67" s="280" t="s">
        <v>1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2"/>
      <c r="AR67" s="62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78"/>
      <c r="BK67" s="271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3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75"/>
      <c r="CS67" s="75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</row>
    <row r="68" spans="1:157" s="4" customFormat="1" ht="18">
      <c r="A68" s="209" t="s">
        <v>79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7"/>
      <c r="AR68" s="59">
        <v>310</v>
      </c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78"/>
      <c r="BK68" s="290">
        <f t="shared" si="1"/>
        <v>0</v>
      </c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75"/>
      <c r="CS68" s="75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199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2"/>
      <c r="EK68" s="202"/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2"/>
      <c r="EW68" s="202"/>
      <c r="EX68" s="202"/>
      <c r="EY68" s="202"/>
      <c r="EZ68" s="202"/>
      <c r="FA68" s="202"/>
    </row>
    <row r="69" spans="1:157" s="4" customFormat="1" ht="18">
      <c r="A69" s="209" t="s">
        <v>80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7"/>
      <c r="AR69" s="59">
        <v>320</v>
      </c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78"/>
      <c r="BK69" s="290">
        <f t="shared" si="1"/>
        <v>0</v>
      </c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75"/>
      <c r="CS69" s="75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7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2"/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2"/>
      <c r="EW69" s="202"/>
      <c r="EX69" s="202"/>
      <c r="EY69" s="202"/>
      <c r="EZ69" s="202"/>
      <c r="FA69" s="202"/>
    </row>
    <row r="70" spans="1:157" s="4" customFormat="1" ht="18">
      <c r="A70" s="209" t="s">
        <v>81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7"/>
      <c r="AR70" s="59">
        <v>400</v>
      </c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78"/>
      <c r="BK70" s="290">
        <f t="shared" si="1"/>
        <v>0</v>
      </c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291"/>
      <c r="CB70" s="29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75"/>
      <c r="CS70" s="75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199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199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1"/>
      <c r="EM70" s="199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1"/>
    </row>
    <row r="71" spans="1:157" s="4" customFormat="1" ht="18">
      <c r="A71" s="209" t="s">
        <v>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7"/>
      <c r="AR71" s="62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78"/>
      <c r="BK71" s="271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3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75"/>
      <c r="CS71" s="75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199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</row>
    <row r="72" spans="1:157" s="4" customFormat="1" ht="18">
      <c r="A72" s="209" t="s">
        <v>82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7"/>
      <c r="AR72" s="59">
        <v>410</v>
      </c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78"/>
      <c r="BK72" s="290">
        <f t="shared" si="1"/>
        <v>0</v>
      </c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75"/>
      <c r="CS72" s="75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2"/>
      <c r="EK72" s="202"/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2"/>
      <c r="EW72" s="202"/>
      <c r="EX72" s="202"/>
      <c r="EY72" s="202"/>
      <c r="EZ72" s="202"/>
      <c r="FA72" s="202"/>
    </row>
    <row r="73" spans="1:157" s="4" customFormat="1" ht="18">
      <c r="A73" s="209" t="s">
        <v>83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7"/>
      <c r="AR73" s="59">
        <v>420</v>
      </c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78"/>
      <c r="BK73" s="290">
        <f t="shared" si="1"/>
        <v>0</v>
      </c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75"/>
      <c r="CS73" s="75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</row>
    <row r="74" spans="1:157" s="4" customFormat="1" ht="18">
      <c r="A74" s="209" t="s">
        <v>84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7"/>
      <c r="AR74" s="59">
        <v>500</v>
      </c>
      <c r="AS74" s="199" t="s">
        <v>54</v>
      </c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1"/>
      <c r="BJ74" s="75" t="s">
        <v>54</v>
      </c>
      <c r="BK74" s="290">
        <f t="shared" si="1"/>
        <v>0</v>
      </c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2"/>
      <c r="CC74" s="199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1"/>
      <c r="CR74" s="74"/>
      <c r="CS74" s="75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1"/>
      <c r="DI74" s="199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1"/>
      <c r="DX74" s="199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1"/>
      <c r="EM74" s="199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1"/>
    </row>
    <row r="75" spans="1:157" s="4" customFormat="1" ht="18">
      <c r="A75" s="209" t="s">
        <v>85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7"/>
      <c r="AR75" s="59">
        <v>600</v>
      </c>
      <c r="AS75" s="199" t="s">
        <v>54</v>
      </c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1"/>
      <c r="BJ75" s="75" t="s">
        <v>54</v>
      </c>
      <c r="BK75" s="290">
        <f t="shared" si="1"/>
        <v>0</v>
      </c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2"/>
      <c r="CC75" s="199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1"/>
      <c r="CR75" s="74"/>
      <c r="CS75" s="75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1"/>
      <c r="DI75" s="199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1"/>
      <c r="DX75" s="199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1"/>
      <c r="EM75" s="199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1"/>
    </row>
    <row r="76" ht="10.5" customHeight="1"/>
    <row r="77" spans="1:157" ht="39.75" customHeight="1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5"/>
      <c r="DY77" s="155"/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/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</row>
    <row r="78" spans="1:157" ht="1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66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</row>
    <row r="79" spans="1:157" ht="37.5" customHeight="1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</row>
    <row r="80" spans="1:157" ht="18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66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</row>
    <row r="81" spans="1:157" ht="57.75" customHeight="1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</row>
  </sheetData>
  <sheetProtection/>
  <mergeCells count="548">
    <mergeCell ref="A77:FA77"/>
    <mergeCell ref="A79:FA79"/>
    <mergeCell ref="A81:FA81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CT71:DH71"/>
    <mergeCell ref="DI71:DW71"/>
    <mergeCell ref="DX71:EL71"/>
    <mergeCell ref="EM71:FA71"/>
    <mergeCell ref="CT70:DH70"/>
    <mergeCell ref="DI70:DW70"/>
    <mergeCell ref="A71:AQ71"/>
    <mergeCell ref="AS71:BI71"/>
    <mergeCell ref="BK71:CB71"/>
    <mergeCell ref="CC71:CQ71"/>
    <mergeCell ref="A70:AQ70"/>
    <mergeCell ref="AS70:BI70"/>
    <mergeCell ref="BK70:CB70"/>
    <mergeCell ref="CC70:CQ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CT67:DH67"/>
    <mergeCell ref="DI67:DW67"/>
    <mergeCell ref="DX67:EL67"/>
    <mergeCell ref="EM67:FA67"/>
    <mergeCell ref="CT66:DH66"/>
    <mergeCell ref="DI66:DW66"/>
    <mergeCell ref="A67:AQ67"/>
    <mergeCell ref="AS67:BI67"/>
    <mergeCell ref="BK67:CB67"/>
    <mergeCell ref="CC67:CQ67"/>
    <mergeCell ref="A66:AQ66"/>
    <mergeCell ref="AS66:BI66"/>
    <mergeCell ref="BK66:CB66"/>
    <mergeCell ref="CC66:CQ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CT63:DH63"/>
    <mergeCell ref="DI63:DW63"/>
    <mergeCell ref="DX63:EL63"/>
    <mergeCell ref="EM63:FA63"/>
    <mergeCell ref="CT62:DH62"/>
    <mergeCell ref="DI62:DW62"/>
    <mergeCell ref="A63:AQ63"/>
    <mergeCell ref="AS63:BI63"/>
    <mergeCell ref="BK63:CB63"/>
    <mergeCell ref="CC63:CQ63"/>
    <mergeCell ref="A62:AQ62"/>
    <mergeCell ref="AS62:BI62"/>
    <mergeCell ref="BK62:CB62"/>
    <mergeCell ref="CC62:CQ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CT59:DH59"/>
    <mergeCell ref="DI59:DW59"/>
    <mergeCell ref="DX59:EL59"/>
    <mergeCell ref="EM59:FA59"/>
    <mergeCell ref="CT58:DH58"/>
    <mergeCell ref="DI58:DW58"/>
    <mergeCell ref="A59:AQ59"/>
    <mergeCell ref="AS59:BI59"/>
    <mergeCell ref="BK59:CB59"/>
    <mergeCell ref="CC59:CQ59"/>
    <mergeCell ref="A58:AQ58"/>
    <mergeCell ref="AS58:BI58"/>
    <mergeCell ref="BK58:CB58"/>
    <mergeCell ref="CC58:CQ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CT55:DH55"/>
    <mergeCell ref="DI55:DW55"/>
    <mergeCell ref="DX55:EL55"/>
    <mergeCell ref="EM55:FA55"/>
    <mergeCell ref="CT54:DH54"/>
    <mergeCell ref="DI54:DW54"/>
    <mergeCell ref="A55:AQ55"/>
    <mergeCell ref="AS55:BI55"/>
    <mergeCell ref="BK55:CB55"/>
    <mergeCell ref="CC55:CQ55"/>
    <mergeCell ref="A54:AQ54"/>
    <mergeCell ref="AS54:BI54"/>
    <mergeCell ref="BK54:CB54"/>
    <mergeCell ref="CC54:CQ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CT51:DH51"/>
    <mergeCell ref="DI51:DW51"/>
    <mergeCell ref="DX51:EL51"/>
    <mergeCell ref="EM51:FA51"/>
    <mergeCell ref="CT50:DH50"/>
    <mergeCell ref="DI50:DW50"/>
    <mergeCell ref="A51:AQ51"/>
    <mergeCell ref="AS51:BI51"/>
    <mergeCell ref="BK51:CB51"/>
    <mergeCell ref="CC51:CQ51"/>
    <mergeCell ref="A50:AQ50"/>
    <mergeCell ref="AS50:BI50"/>
    <mergeCell ref="BK50:CB50"/>
    <mergeCell ref="CC50:CQ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CT47:DH47"/>
    <mergeCell ref="DI47:DW47"/>
    <mergeCell ref="DX47:EL47"/>
    <mergeCell ref="EM47:FA47"/>
    <mergeCell ref="CT46:DH46"/>
    <mergeCell ref="DI46:DW46"/>
    <mergeCell ref="A47:AQ47"/>
    <mergeCell ref="AS47:BI47"/>
    <mergeCell ref="BK47:CB47"/>
    <mergeCell ref="CC47:CQ47"/>
    <mergeCell ref="A46:AQ46"/>
    <mergeCell ref="AS46:BI46"/>
    <mergeCell ref="BK46:CB46"/>
    <mergeCell ref="CC46:CQ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CT43:DH43"/>
    <mergeCell ref="DI43:DW43"/>
    <mergeCell ref="DX43:EL43"/>
    <mergeCell ref="EN43:FA43"/>
    <mergeCell ref="CT42:DH42"/>
    <mergeCell ref="DI42:DW42"/>
    <mergeCell ref="A43:AQ43"/>
    <mergeCell ref="AS43:BI43"/>
    <mergeCell ref="BK43:CB43"/>
    <mergeCell ref="CC43:CQ43"/>
    <mergeCell ref="A42:AQ42"/>
    <mergeCell ref="AS42:BI42"/>
    <mergeCell ref="BK42:CB42"/>
    <mergeCell ref="CC42:CQ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CT39:DH39"/>
    <mergeCell ref="DI39:DW39"/>
    <mergeCell ref="DX39:EL39"/>
    <mergeCell ref="EM39:FA39"/>
    <mergeCell ref="CT38:DH38"/>
    <mergeCell ref="DI38:DW38"/>
    <mergeCell ref="A39:AQ39"/>
    <mergeCell ref="AS39:BI39"/>
    <mergeCell ref="BK39:CB39"/>
    <mergeCell ref="CC39:CQ39"/>
    <mergeCell ref="A38:AQ38"/>
    <mergeCell ref="AS38:BI38"/>
    <mergeCell ref="BK38:CB38"/>
    <mergeCell ref="CC38:CQ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CT35:DH35"/>
    <mergeCell ref="DI35:DW35"/>
    <mergeCell ref="DX35:EL35"/>
    <mergeCell ref="EM35:FA35"/>
    <mergeCell ref="CT34:DH34"/>
    <mergeCell ref="DI34:DW34"/>
    <mergeCell ref="A35:AQ35"/>
    <mergeCell ref="AS35:BI35"/>
    <mergeCell ref="BK35:CB35"/>
    <mergeCell ref="CC35:CQ35"/>
    <mergeCell ref="A34:AQ34"/>
    <mergeCell ref="AS34:BI34"/>
    <mergeCell ref="BK34:CB34"/>
    <mergeCell ref="CC34:CQ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CT31:DH31"/>
    <mergeCell ref="DI31:DW31"/>
    <mergeCell ref="DX31:EL31"/>
    <mergeCell ref="EM31:FA31"/>
    <mergeCell ref="CT30:DH30"/>
    <mergeCell ref="DI30:DW30"/>
    <mergeCell ref="A31:AQ31"/>
    <mergeCell ref="AS31:BI31"/>
    <mergeCell ref="BK31:CB31"/>
    <mergeCell ref="CC31:CQ31"/>
    <mergeCell ref="A30:AQ30"/>
    <mergeCell ref="AS30:BI30"/>
    <mergeCell ref="BK30:CB30"/>
    <mergeCell ref="CC30:CQ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CT27:DH27"/>
    <mergeCell ref="DI27:DW27"/>
    <mergeCell ref="DX27:EL27"/>
    <mergeCell ref="EM27:FA27"/>
    <mergeCell ref="CT26:DH26"/>
    <mergeCell ref="DI26:DW26"/>
    <mergeCell ref="A27:AQ27"/>
    <mergeCell ref="AS27:BI27"/>
    <mergeCell ref="BK27:CB27"/>
    <mergeCell ref="CC27:CQ27"/>
    <mergeCell ref="A26:AQ26"/>
    <mergeCell ref="AS26:BI26"/>
    <mergeCell ref="BK26:CB26"/>
    <mergeCell ref="CC26:CQ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CT23:DH23"/>
    <mergeCell ref="DI23:DW23"/>
    <mergeCell ref="DX23:EL23"/>
    <mergeCell ref="EM23:FA23"/>
    <mergeCell ref="CT22:DH22"/>
    <mergeCell ref="DI22:DW22"/>
    <mergeCell ref="A23:AQ23"/>
    <mergeCell ref="AS23:BI23"/>
    <mergeCell ref="BK23:CB23"/>
    <mergeCell ref="CC23:CQ23"/>
    <mergeCell ref="A22:AQ22"/>
    <mergeCell ref="AS22:BI22"/>
    <mergeCell ref="BK22:CB22"/>
    <mergeCell ref="CC22:CQ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CT19:DH19"/>
    <mergeCell ref="DI19:DW19"/>
    <mergeCell ref="DX19:EL19"/>
    <mergeCell ref="EM19:FA19"/>
    <mergeCell ref="CT18:DH18"/>
    <mergeCell ref="DI18:DW18"/>
    <mergeCell ref="A19:AQ19"/>
    <mergeCell ref="AS19:BI19"/>
    <mergeCell ref="BK19:CB19"/>
    <mergeCell ref="CC19:CQ19"/>
    <mergeCell ref="A18:AQ18"/>
    <mergeCell ref="AS18:BI18"/>
    <mergeCell ref="BK18:CB18"/>
    <mergeCell ref="CC18:CQ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CT15:DH15"/>
    <mergeCell ref="DI15:DW15"/>
    <mergeCell ref="DX15:EL15"/>
    <mergeCell ref="EM15:FA15"/>
    <mergeCell ref="CT14:DH14"/>
    <mergeCell ref="DI14:DW14"/>
    <mergeCell ref="A15:AQ15"/>
    <mergeCell ref="AS15:BI15"/>
    <mergeCell ref="BK15:CB15"/>
    <mergeCell ref="CC15:CQ15"/>
    <mergeCell ref="A14:AQ14"/>
    <mergeCell ref="AS14:BI14"/>
    <mergeCell ref="BK14:CB14"/>
    <mergeCell ref="CC14:CQ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CT11:DH11"/>
    <mergeCell ref="DI11:DW11"/>
    <mergeCell ref="DX11:EL11"/>
    <mergeCell ref="EM11:FA11"/>
    <mergeCell ref="CT10:DH10"/>
    <mergeCell ref="DI10:DW10"/>
    <mergeCell ref="A11:AQ11"/>
    <mergeCell ref="AS11:BI11"/>
    <mergeCell ref="BK11:CB11"/>
    <mergeCell ref="CC11:CQ11"/>
    <mergeCell ref="A10:AQ10"/>
    <mergeCell ref="AS10:BI10"/>
    <mergeCell ref="BK10:CB10"/>
    <mergeCell ref="CC10:CQ10"/>
    <mergeCell ref="EA2:EZ3"/>
    <mergeCell ref="A4:EL4"/>
    <mergeCell ref="A6:AQ9"/>
    <mergeCell ref="AR6:AR9"/>
    <mergeCell ref="AS6:BI9"/>
    <mergeCell ref="BJ6:BJ9"/>
    <mergeCell ref="BK6:FA6"/>
    <mergeCell ref="CR8:CR9"/>
    <mergeCell ref="CS8:CS9"/>
    <mergeCell ref="CT8:DH9"/>
    <mergeCell ref="BK7:CB9"/>
    <mergeCell ref="CC7:FA7"/>
    <mergeCell ref="CC8:CQ9"/>
    <mergeCell ref="DX8:FA8"/>
    <mergeCell ref="DX9:EL9"/>
    <mergeCell ref="EM9:FA9"/>
    <mergeCell ref="DI8:DW9"/>
  </mergeCells>
  <printOptions horizontalCentered="1"/>
  <pageMargins left="0.16" right="0.11" top="0.3" bottom="0.28" header="0.1968503937007874" footer="0.1968503937007874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1"/>
  <sheetViews>
    <sheetView zoomScale="80" zoomScaleNormal="80" zoomScaleSheetLayoutView="100" workbookViewId="0" topLeftCell="A4">
      <pane xSplit="62" ySplit="7" topLeftCell="BK42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63" sqref="DX63:EL6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8" customWidth="1"/>
    <col min="45" max="57" width="0.875" style="1" customWidth="1"/>
    <col min="58" max="58" width="0.6171875" style="1" customWidth="1"/>
    <col min="59" max="60" width="0.875" style="1" hidden="1" customWidth="1"/>
    <col min="61" max="61" width="1.12109375" style="1" hidden="1" customWidth="1"/>
    <col min="62" max="62" width="14.375" style="1" customWidth="1"/>
    <col min="63" max="79" width="0.875" style="1" customWidth="1"/>
    <col min="80" max="80" width="2.50390625" style="1" customWidth="1"/>
    <col min="81" max="94" width="0.875" style="1" customWidth="1"/>
    <col min="95" max="95" width="3.625" style="1" customWidth="1"/>
    <col min="96" max="96" width="16.00390625" style="1" customWidth="1"/>
    <col min="97" max="97" width="15.50390625" style="1" customWidth="1"/>
    <col min="98" max="105" width="0.875" style="1" customWidth="1"/>
    <col min="106" max="106" width="0.37109375" style="1" customWidth="1"/>
    <col min="107" max="108" width="0.875" style="1" hidden="1" customWidth="1"/>
    <col min="109" max="109" width="0.5" style="1" customWidth="1"/>
    <col min="110" max="110" width="0.6171875" style="1" hidden="1" customWidth="1"/>
    <col min="111" max="111" width="0.875" style="1" hidden="1" customWidth="1"/>
    <col min="112" max="112" width="0.61718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6171875" style="1" customWidth="1"/>
    <col min="144" max="149" width="0.875" style="1" customWidth="1"/>
    <col min="150" max="150" width="0.5" style="1" customWidth="1"/>
    <col min="151" max="151" width="0.875" style="1" hidden="1" customWidth="1"/>
    <col min="152" max="153" width="0.875" style="1" customWidth="1"/>
    <col min="154" max="154" width="0.6171875" style="1" customWidth="1"/>
    <col min="155" max="156" width="0.875" style="1" hidden="1" customWidth="1"/>
    <col min="157" max="157" width="2.375" style="1" customWidth="1"/>
    <col min="158" max="16384" width="0.875" style="1" customWidth="1"/>
  </cols>
  <sheetData>
    <row r="1" ht="3" customHeight="1"/>
    <row r="2" spans="131:156" ht="3" customHeight="1">
      <c r="EA2" s="151" t="s">
        <v>112</v>
      </c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</row>
    <row r="3" spans="131:156" ht="13.5"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</row>
    <row r="4" spans="1:142" s="3" customFormat="1" ht="28.5" customHeight="1">
      <c r="A4" s="152" t="s">
        <v>206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3.5">
      <c r="A6" s="223" t="s">
        <v>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7" t="s">
        <v>46</v>
      </c>
      <c r="AS6" s="223" t="s">
        <v>47</v>
      </c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 t="s">
        <v>48</v>
      </c>
      <c r="BK6" s="224" t="s">
        <v>205</v>
      </c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6"/>
    </row>
    <row r="7" spans="1:157" ht="13.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7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 t="s">
        <v>34</v>
      </c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 t="s">
        <v>49</v>
      </c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</row>
    <row r="8" spans="1:157" ht="91.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7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 t="s">
        <v>154</v>
      </c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 t="s">
        <v>145</v>
      </c>
      <c r="CS8" s="223" t="s">
        <v>180</v>
      </c>
      <c r="CT8" s="223" t="s">
        <v>50</v>
      </c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7" t="s">
        <v>55</v>
      </c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3" t="s">
        <v>51</v>
      </c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</row>
    <row r="9" spans="1:157" ht="110.2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7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3" t="s">
        <v>52</v>
      </c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4" t="s">
        <v>53</v>
      </c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6"/>
    </row>
    <row r="10" spans="1:157" s="2" customFormat="1" ht="15.75" customHeight="1">
      <c r="A10" s="220">
        <v>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2"/>
      <c r="AR10" s="91">
        <v>2</v>
      </c>
      <c r="AS10" s="220">
        <v>3</v>
      </c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2"/>
      <c r="BJ10" s="92">
        <v>4</v>
      </c>
      <c r="BK10" s="220">
        <v>5</v>
      </c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2"/>
      <c r="CC10" s="220">
        <v>6</v>
      </c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2"/>
      <c r="CR10" s="90">
        <v>7</v>
      </c>
      <c r="CS10" s="92">
        <v>8</v>
      </c>
      <c r="CT10" s="220">
        <v>9</v>
      </c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2"/>
      <c r="DI10" s="228">
        <v>10</v>
      </c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30"/>
      <c r="DX10" s="228">
        <v>11</v>
      </c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30"/>
      <c r="EM10" s="228">
        <v>12</v>
      </c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30"/>
    </row>
    <row r="11" spans="1:157" s="4" customFormat="1" ht="18">
      <c r="A11" s="237" t="s">
        <v>14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9"/>
      <c r="AR11" s="59">
        <v>100</v>
      </c>
      <c r="AS11" s="199" t="s">
        <v>54</v>
      </c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1"/>
      <c r="BJ11" s="75" t="s">
        <v>54</v>
      </c>
      <c r="BK11" s="240">
        <f>SUM(BK13:CB20)</f>
        <v>8032637</v>
      </c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2"/>
      <c r="CC11" s="240">
        <f>CC21</f>
        <v>0</v>
      </c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2"/>
      <c r="CR11" s="128">
        <f>CR21-CR74</f>
        <v>5032637</v>
      </c>
      <c r="CS11" s="127">
        <f>CS16</f>
        <v>0</v>
      </c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9"/>
      <c r="DI11" s="199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1"/>
      <c r="DX11" s="240">
        <f>DX14+DX17</f>
        <v>3000000</v>
      </c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2"/>
      <c r="EM11" s="199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1"/>
    </row>
    <row r="12" spans="1:157" s="4" customFormat="1" ht="15.75" customHeight="1">
      <c r="A12" s="246" t="s">
        <v>6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8"/>
      <c r="AR12" s="62"/>
      <c r="AS12" s="199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1"/>
      <c r="BJ12" s="75"/>
      <c r="BK12" s="199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1"/>
      <c r="CC12" s="199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1"/>
      <c r="CR12" s="74"/>
      <c r="CS12" s="75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1"/>
      <c r="DI12" s="199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1"/>
      <c r="DX12" s="231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3"/>
      <c r="EM12" s="199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1"/>
    </row>
    <row r="13" spans="1:157" s="4" customFormat="1" ht="51.75" customHeight="1">
      <c r="A13" s="214" t="s">
        <v>155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6"/>
      <c r="AR13" s="59">
        <v>110</v>
      </c>
      <c r="AS13" s="234" t="s">
        <v>159</v>
      </c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6"/>
      <c r="BJ13" s="75"/>
      <c r="BK13" s="199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1"/>
      <c r="CC13" s="199" t="s">
        <v>54</v>
      </c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1"/>
      <c r="CR13" s="74" t="s">
        <v>54</v>
      </c>
      <c r="CS13" s="75" t="s">
        <v>54</v>
      </c>
      <c r="CT13" s="200" t="s">
        <v>54</v>
      </c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1"/>
      <c r="DI13" s="199" t="s">
        <v>54</v>
      </c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1"/>
      <c r="DX13" s="199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1"/>
      <c r="EM13" s="202" t="s">
        <v>54</v>
      </c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</row>
    <row r="14" spans="1:157" s="4" customFormat="1" ht="18">
      <c r="A14" s="243" t="s">
        <v>56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5"/>
      <c r="AR14" s="59">
        <v>120</v>
      </c>
      <c r="AS14" s="234" t="s">
        <v>160</v>
      </c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6"/>
      <c r="BJ14" s="75"/>
      <c r="BK14" s="231">
        <f>SUM(CC14+CR14+DX14)</f>
        <v>6244637</v>
      </c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3"/>
      <c r="CC14" s="231">
        <f>CC21-CC74</f>
        <v>0</v>
      </c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3"/>
      <c r="CR14" s="118">
        <f>CR21-CR74</f>
        <v>5032637</v>
      </c>
      <c r="CS14" s="75" t="s">
        <v>54</v>
      </c>
      <c r="CT14" s="199" t="s">
        <v>54</v>
      </c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1"/>
      <c r="DI14" s="199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1"/>
      <c r="DX14" s="199">
        <v>1212000</v>
      </c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1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</row>
    <row r="15" spans="1:157" s="4" customFormat="1" ht="34.5" customHeight="1">
      <c r="A15" s="243" t="s">
        <v>57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5"/>
      <c r="AR15" s="59">
        <v>130</v>
      </c>
      <c r="AS15" s="234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6"/>
      <c r="BJ15" s="75"/>
      <c r="BK15" s="199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1"/>
      <c r="CC15" s="199" t="s">
        <v>54</v>
      </c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1"/>
      <c r="CR15" s="74" t="s">
        <v>54</v>
      </c>
      <c r="CS15" s="75" t="s">
        <v>54</v>
      </c>
      <c r="CT15" s="199" t="s">
        <v>54</v>
      </c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1"/>
      <c r="DI15" s="199" t="s">
        <v>54</v>
      </c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1"/>
      <c r="DX15" s="199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1"/>
      <c r="EM15" s="202" t="s">
        <v>54</v>
      </c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</row>
    <row r="16" spans="1:157" s="4" customFormat="1" ht="18">
      <c r="A16" s="209" t="s">
        <v>58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7"/>
      <c r="AR16" s="59">
        <v>150</v>
      </c>
      <c r="AS16" s="234" t="s">
        <v>161</v>
      </c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6"/>
      <c r="BJ16" s="75"/>
      <c r="BK16" s="231">
        <f>CS16+CC16</f>
        <v>0</v>
      </c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3"/>
      <c r="CC16" s="199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1"/>
      <c r="CR16" s="74" t="s">
        <v>54</v>
      </c>
      <c r="CS16" s="119">
        <f>CS21</f>
        <v>0</v>
      </c>
      <c r="CT16" s="199" t="s">
        <v>54</v>
      </c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1"/>
      <c r="DI16" s="199" t="s">
        <v>54</v>
      </c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1"/>
      <c r="DX16" s="199" t="s">
        <v>54</v>
      </c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1"/>
      <c r="EM16" s="199" t="s">
        <v>54</v>
      </c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1"/>
    </row>
    <row r="17" spans="1:157" s="4" customFormat="1" ht="18">
      <c r="A17" s="243" t="s">
        <v>59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5"/>
      <c r="AR17" s="59">
        <v>160</v>
      </c>
      <c r="AS17" s="234" t="s">
        <v>161</v>
      </c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6"/>
      <c r="BJ17" s="75"/>
      <c r="BK17" s="231">
        <f>DX17</f>
        <v>1788000</v>
      </c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3"/>
      <c r="CC17" s="199" t="s">
        <v>54</v>
      </c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1"/>
      <c r="CR17" s="74" t="s">
        <v>54</v>
      </c>
      <c r="CS17" s="75" t="s">
        <v>54</v>
      </c>
      <c r="CT17" s="199" t="s">
        <v>54</v>
      </c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1"/>
      <c r="DI17" s="199" t="s">
        <v>54</v>
      </c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1"/>
      <c r="DX17" s="199">
        <v>1788000</v>
      </c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1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</row>
    <row r="18" spans="1:157" s="4" customFormat="1" ht="18">
      <c r="A18" s="243" t="s">
        <v>60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5"/>
      <c r="AR18" s="59">
        <v>180</v>
      </c>
      <c r="AS18" s="217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9"/>
      <c r="BJ18" s="78"/>
      <c r="BK18" s="199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1"/>
      <c r="CC18" s="199" t="s">
        <v>54</v>
      </c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1"/>
      <c r="CR18" s="74" t="s">
        <v>54</v>
      </c>
      <c r="CS18" s="75" t="s">
        <v>54</v>
      </c>
      <c r="CT18" s="199" t="s">
        <v>54</v>
      </c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1"/>
      <c r="DI18" s="199" t="s">
        <v>54</v>
      </c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1"/>
      <c r="DX18" s="199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1"/>
      <c r="EM18" s="202" t="s">
        <v>54</v>
      </c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</row>
    <row r="19" spans="1:157" s="4" customFormat="1" ht="18">
      <c r="A19" s="243" t="s">
        <v>61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5"/>
      <c r="AR19" s="59"/>
      <c r="AS19" s="217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9"/>
      <c r="BJ19" s="78"/>
      <c r="BK19" s="199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1"/>
      <c r="CC19" s="199" t="s">
        <v>54</v>
      </c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1"/>
      <c r="CR19" s="74" t="s">
        <v>54</v>
      </c>
      <c r="CS19" s="75" t="s">
        <v>54</v>
      </c>
      <c r="CT19" s="199" t="s">
        <v>54</v>
      </c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1"/>
      <c r="DI19" s="199" t="s">
        <v>54</v>
      </c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1"/>
      <c r="DX19" s="199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1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</row>
    <row r="20" spans="1:157" s="4" customFormat="1" ht="18">
      <c r="A20" s="243" t="s">
        <v>62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5"/>
      <c r="AR20" s="59"/>
      <c r="AS20" s="217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9"/>
      <c r="BJ20" s="78"/>
      <c r="BK20" s="199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1"/>
      <c r="CC20" s="199" t="s">
        <v>54</v>
      </c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1"/>
      <c r="CR20" s="74" t="s">
        <v>54</v>
      </c>
      <c r="CS20" s="75" t="s">
        <v>54</v>
      </c>
      <c r="CT20" s="199" t="s">
        <v>54</v>
      </c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1"/>
      <c r="DI20" s="199" t="s">
        <v>54</v>
      </c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1"/>
      <c r="DX20" s="199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1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</row>
    <row r="21" spans="1:157" s="26" customFormat="1" ht="17.25">
      <c r="A21" s="249" t="s">
        <v>63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1"/>
      <c r="AR21" s="87">
        <v>200</v>
      </c>
      <c r="AS21" s="252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4"/>
      <c r="BJ21" s="88"/>
      <c r="BK21" s="290">
        <f>BK22+BK34+BK47+BK50</f>
        <v>8032637</v>
      </c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2"/>
      <c r="CC21" s="290">
        <f>CC22+CC34+CC47+CC50</f>
        <v>0</v>
      </c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2"/>
      <c r="CR21" s="80">
        <f>CR22+CR34+CR47+CR50</f>
        <v>5032637</v>
      </c>
      <c r="CS21" s="82">
        <f>CS22+CS34+CS47+CS50</f>
        <v>0</v>
      </c>
      <c r="CT21" s="291">
        <f>CT22+CT34+CT47+CT50</f>
        <v>0</v>
      </c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2"/>
      <c r="DI21" s="290">
        <f>DI22+DI34+DI47+DI50</f>
        <v>0</v>
      </c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2"/>
      <c r="DX21" s="290">
        <f>DX22+DX34+DX47+DX50</f>
        <v>3000000</v>
      </c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2"/>
      <c r="EM21" s="293">
        <f>EM22+EM34+EM47+EM50</f>
        <v>0</v>
      </c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</row>
    <row r="22" spans="1:157" s="4" customFormat="1" ht="18">
      <c r="A22" s="209" t="s">
        <v>71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7"/>
      <c r="AR22" s="59">
        <v>210</v>
      </c>
      <c r="AS22" s="217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9"/>
      <c r="BJ22" s="83">
        <v>210</v>
      </c>
      <c r="BK22" s="290">
        <f aca="true" t="shared" si="0" ref="BK22:BK34">CC22+CR22+CS22+CT22+DI22+DX22</f>
        <v>2471592</v>
      </c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2"/>
      <c r="CC22" s="290">
        <f>CC23+CC26</f>
        <v>0</v>
      </c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2"/>
      <c r="CR22" s="80">
        <f>CR23+CR26</f>
        <v>1804992</v>
      </c>
      <c r="CS22" s="82">
        <f>CS23+CS26</f>
        <v>0</v>
      </c>
      <c r="CT22" s="291">
        <f>CT23+CT26</f>
        <v>0</v>
      </c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2"/>
      <c r="DI22" s="290">
        <f>DI23+DI26</f>
        <v>0</v>
      </c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2"/>
      <c r="DX22" s="290">
        <f>DX23+DX26</f>
        <v>666600</v>
      </c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2"/>
      <c r="EM22" s="293">
        <f>EM23+EM26</f>
        <v>0</v>
      </c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</row>
    <row r="23" spans="1:157" s="4" customFormat="1" ht="33" customHeight="1">
      <c r="A23" s="214" t="s">
        <v>64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6"/>
      <c r="AR23" s="59">
        <v>211</v>
      </c>
      <c r="AS23" s="217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9"/>
      <c r="BJ23" s="83" t="s">
        <v>179</v>
      </c>
      <c r="BK23" s="290">
        <f t="shared" si="0"/>
        <v>2471592</v>
      </c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2"/>
      <c r="CC23" s="290">
        <f>SUM(CC24:CQ25)</f>
        <v>0</v>
      </c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2"/>
      <c r="CR23" s="82">
        <f>SUM(CR24:CR25)</f>
        <v>1804992</v>
      </c>
      <c r="CS23" s="81">
        <f>SUM(CS24:CS25)</f>
        <v>0</v>
      </c>
      <c r="CT23" s="291">
        <f>SUM(CT24:DH25)</f>
        <v>0</v>
      </c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2"/>
      <c r="DI23" s="290">
        <f>SUM(DI24:DW25)</f>
        <v>0</v>
      </c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2"/>
      <c r="DX23" s="290">
        <f>SUM(DX24:EL25)</f>
        <v>666600</v>
      </c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2"/>
      <c r="EM23" s="293">
        <f>SUM(EM24:FA25)</f>
        <v>0</v>
      </c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</row>
    <row r="24" spans="1:157" s="4" customFormat="1" ht="18.75" customHeight="1">
      <c r="A24" s="209" t="s">
        <v>15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7"/>
      <c r="AR24" s="62"/>
      <c r="AS24" s="217">
        <v>111</v>
      </c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9"/>
      <c r="BJ24" s="78" t="s">
        <v>173</v>
      </c>
      <c r="BK24" s="290">
        <f t="shared" si="0"/>
        <v>1898304.6</v>
      </c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2"/>
      <c r="CC24" s="199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1"/>
      <c r="CR24" s="74">
        <v>1386323</v>
      </c>
      <c r="CS24" s="75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1"/>
      <c r="DI24" s="199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1"/>
      <c r="DX24" s="199">
        <v>511981.6</v>
      </c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1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</row>
    <row r="25" spans="1:157" s="4" customFormat="1" ht="18">
      <c r="A25" s="209" t="s">
        <v>126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7"/>
      <c r="AR25" s="62"/>
      <c r="AS25" s="217">
        <v>119</v>
      </c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9"/>
      <c r="BJ25" s="78" t="s">
        <v>174</v>
      </c>
      <c r="BK25" s="290">
        <f t="shared" si="0"/>
        <v>573287.4</v>
      </c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2"/>
      <c r="CC25" s="199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1"/>
      <c r="CR25" s="74">
        <v>418669</v>
      </c>
      <c r="CS25" s="75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1"/>
      <c r="DI25" s="199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1"/>
      <c r="DX25" s="199">
        <v>154618.4</v>
      </c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1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</row>
    <row r="26" spans="1:157" s="4" customFormat="1" ht="24.75" customHeight="1">
      <c r="A26" s="214" t="s">
        <v>16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6"/>
      <c r="AR26" s="63"/>
      <c r="AS26" s="264">
        <v>112</v>
      </c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6"/>
      <c r="BJ26" s="89" t="s">
        <v>175</v>
      </c>
      <c r="BK26" s="294">
        <f t="shared" si="0"/>
        <v>0</v>
      </c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6"/>
      <c r="CC26" s="263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6"/>
      <c r="CR26" s="84"/>
      <c r="CS26" s="8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6"/>
      <c r="DI26" s="263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6"/>
      <c r="DX26" s="263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6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</row>
    <row r="27" spans="1:157" s="4" customFormat="1" ht="18.75" customHeight="1" hidden="1">
      <c r="A27" s="268" t="s">
        <v>65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56">
        <v>220</v>
      </c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78"/>
      <c r="BK27" s="290">
        <f t="shared" si="0"/>
        <v>0</v>
      </c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75"/>
      <c r="CS27" s="75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</row>
    <row r="28" spans="1:157" s="4" customFormat="1" ht="18.75" customHeight="1" hidden="1">
      <c r="A28" s="260" t="s">
        <v>66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2"/>
      <c r="AR28" s="64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79"/>
      <c r="BK28" s="290">
        <f t="shared" si="0"/>
        <v>0</v>
      </c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2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77"/>
      <c r="CS28" s="76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</row>
    <row r="29" spans="1:157" s="4" customFormat="1" ht="18.75" customHeight="1" hidden="1">
      <c r="A29" s="214" t="s">
        <v>27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6"/>
      <c r="AR29" s="62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78"/>
      <c r="BK29" s="290">
        <f t="shared" si="0"/>
        <v>0</v>
      </c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74"/>
      <c r="CS29" s="75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</row>
    <row r="30" spans="1:157" s="4" customFormat="1" ht="18.75" customHeight="1" hidden="1">
      <c r="A30" s="214" t="s">
        <v>67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6"/>
      <c r="AR30" s="62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78"/>
      <c r="BK30" s="290">
        <f t="shared" si="0"/>
        <v>0</v>
      </c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2"/>
      <c r="CC30" s="199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1"/>
      <c r="CR30" s="74"/>
      <c r="CS30" s="75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199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</row>
    <row r="31" spans="1:157" s="4" customFormat="1" ht="36.75" customHeight="1" hidden="1">
      <c r="A31" s="214" t="s">
        <v>68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6"/>
      <c r="AR31" s="62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78"/>
      <c r="BK31" s="290">
        <f t="shared" si="0"/>
        <v>0</v>
      </c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74"/>
      <c r="CS31" s="75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199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</row>
    <row r="32" spans="1:157" s="4" customFormat="1" ht="18.75" customHeight="1" hidden="1">
      <c r="A32" s="214" t="s">
        <v>28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6"/>
      <c r="AR32" s="62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78"/>
      <c r="BK32" s="290">
        <f t="shared" si="0"/>
        <v>0</v>
      </c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74"/>
      <c r="CS32" s="75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199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1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</row>
    <row r="33" spans="1:157" s="4" customFormat="1" ht="18.75" customHeight="1" hidden="1">
      <c r="A33" s="214" t="s">
        <v>28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6"/>
      <c r="AR33" s="62"/>
      <c r="AS33" s="217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9"/>
      <c r="BJ33" s="78"/>
      <c r="BK33" s="290">
        <f t="shared" si="0"/>
        <v>0</v>
      </c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2"/>
      <c r="CC33" s="199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1"/>
      <c r="CR33" s="74"/>
      <c r="CS33" s="75"/>
      <c r="CT33" s="199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1"/>
      <c r="DI33" s="199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1"/>
      <c r="DX33" s="199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1"/>
      <c r="EM33" s="199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1"/>
    </row>
    <row r="34" spans="1:157" s="4" customFormat="1" ht="33.75" customHeight="1">
      <c r="A34" s="214" t="s">
        <v>69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6"/>
      <c r="AR34" s="59">
        <v>230</v>
      </c>
      <c r="AS34" s="217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9"/>
      <c r="BJ34" s="83"/>
      <c r="BK34" s="290">
        <f t="shared" si="0"/>
        <v>1286602</v>
      </c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2"/>
      <c r="CC34" s="290">
        <f>SUM(CC36:CQ42)</f>
        <v>0</v>
      </c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2"/>
      <c r="CR34" s="82">
        <f>SUM(CR36:CR42)</f>
        <v>1225422</v>
      </c>
      <c r="CS34" s="81">
        <f>SUM(CS36:CS42)</f>
        <v>0</v>
      </c>
      <c r="CT34" s="291">
        <f>SUM(CT36:DF42)</f>
        <v>0</v>
      </c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2"/>
      <c r="DI34" s="290">
        <f>SUM(DI36:DV42)</f>
        <v>0</v>
      </c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2"/>
      <c r="DX34" s="290">
        <f>SUM(DX36:EL42)</f>
        <v>61180</v>
      </c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2"/>
      <c r="EM34" s="293">
        <f>SUM(EM36:FA42)</f>
        <v>0</v>
      </c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</row>
    <row r="35" spans="1:157" s="4" customFormat="1" ht="15" customHeight="1">
      <c r="A35" s="214" t="s">
        <v>70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6"/>
      <c r="AR35" s="62"/>
      <c r="AS35" s="217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9"/>
      <c r="BJ35" s="78"/>
      <c r="BK35" s="271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3"/>
      <c r="CC35" s="199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1"/>
      <c r="CR35" s="74"/>
      <c r="CS35" s="75"/>
      <c r="CT35" s="199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1"/>
      <c r="DI35" s="199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1"/>
      <c r="DX35" s="199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1"/>
      <c r="EM35" s="199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1"/>
    </row>
    <row r="36" spans="1:157" s="4" customFormat="1" ht="29.25" customHeight="1">
      <c r="A36" s="274" t="s">
        <v>72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6"/>
      <c r="AR36" s="62"/>
      <c r="AS36" s="217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9"/>
      <c r="BJ36" s="78"/>
      <c r="BK36" s="290">
        <f aca="true" t="shared" si="1" ref="BK36:BK47">CC36+CR36+CS36+CT36+DI36+DX36</f>
        <v>0</v>
      </c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2"/>
      <c r="CC36" s="199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1"/>
      <c r="CR36" s="74"/>
      <c r="CS36" s="75"/>
      <c r="CT36" s="199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1"/>
      <c r="DI36" s="199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1"/>
      <c r="DX36" s="199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1"/>
      <c r="EM36" s="199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1"/>
    </row>
    <row r="37" spans="1:157" s="4" customFormat="1" ht="18">
      <c r="A37" s="214" t="s">
        <v>74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6"/>
      <c r="AR37" s="62"/>
      <c r="AS37" s="217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9"/>
      <c r="BJ37" s="78"/>
      <c r="BK37" s="290">
        <f t="shared" si="1"/>
        <v>0</v>
      </c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2"/>
      <c r="CC37" s="199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1"/>
      <c r="CR37" s="75"/>
      <c r="CS37" s="74"/>
      <c r="CT37" s="199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1"/>
      <c r="DI37" s="199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1"/>
      <c r="DX37" s="199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1"/>
      <c r="EM37" s="199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1"/>
    </row>
    <row r="38" spans="1:157" s="4" customFormat="1" ht="18">
      <c r="A38" s="214" t="s">
        <v>164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6"/>
      <c r="AR38" s="62"/>
      <c r="AS38" s="217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9"/>
      <c r="BJ38" s="78"/>
      <c r="BK38" s="290">
        <f t="shared" si="1"/>
        <v>0</v>
      </c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2"/>
      <c r="CC38" s="199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1"/>
      <c r="CR38" s="75"/>
      <c r="CS38" s="74"/>
      <c r="CT38" s="199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1"/>
      <c r="DI38" s="199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1"/>
      <c r="DX38" s="199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1"/>
      <c r="EM38" s="199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1"/>
    </row>
    <row r="39" spans="1:157" s="4" customFormat="1" ht="18">
      <c r="A39" s="214" t="s">
        <v>74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6"/>
      <c r="AR39" s="62"/>
      <c r="AS39" s="217">
        <v>853</v>
      </c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9"/>
      <c r="BJ39" s="78" t="s">
        <v>217</v>
      </c>
      <c r="BK39" s="290">
        <f t="shared" si="1"/>
        <v>22600</v>
      </c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2"/>
      <c r="CC39" s="199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1"/>
      <c r="CR39" s="75">
        <v>22600</v>
      </c>
      <c r="CS39" s="74"/>
      <c r="CT39" s="199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1"/>
      <c r="DI39" s="199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1"/>
      <c r="DX39" s="199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1"/>
      <c r="EM39" s="199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1"/>
    </row>
    <row r="40" spans="1:157" s="4" customFormat="1" ht="33" customHeight="1">
      <c r="A40" s="214" t="s">
        <v>73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6"/>
      <c r="AR40" s="62"/>
      <c r="AS40" s="217">
        <v>851</v>
      </c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9"/>
      <c r="BJ40" s="78" t="s">
        <v>218</v>
      </c>
      <c r="BK40" s="290">
        <f t="shared" si="1"/>
        <v>1232902</v>
      </c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2"/>
      <c r="CC40" s="199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1"/>
      <c r="CR40" s="75">
        <v>1202822</v>
      </c>
      <c r="CS40" s="74"/>
      <c r="CT40" s="199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1"/>
      <c r="DI40" s="199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1"/>
      <c r="DX40" s="199">
        <v>30080</v>
      </c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1"/>
      <c r="EM40" s="199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1"/>
    </row>
    <row r="41" spans="1:157" s="4" customFormat="1" ht="18">
      <c r="A41" s="214" t="s">
        <v>163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6"/>
      <c r="AR41" s="62"/>
      <c r="AS41" s="217">
        <v>852</v>
      </c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9"/>
      <c r="BJ41" s="78" t="s">
        <v>219</v>
      </c>
      <c r="BK41" s="290">
        <f t="shared" si="1"/>
        <v>30000</v>
      </c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2"/>
      <c r="CC41" s="199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1"/>
      <c r="CR41" s="75"/>
      <c r="CS41" s="74"/>
      <c r="CT41" s="199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1"/>
      <c r="DI41" s="199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1"/>
      <c r="DX41" s="199">
        <v>30000</v>
      </c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1"/>
      <c r="EM41" s="199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1"/>
    </row>
    <row r="42" spans="1:157" s="4" customFormat="1" ht="18">
      <c r="A42" s="214" t="s">
        <v>74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6"/>
      <c r="AR42" s="62"/>
      <c r="AS42" s="217">
        <v>853</v>
      </c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9"/>
      <c r="BJ42" s="78" t="s">
        <v>219</v>
      </c>
      <c r="BK42" s="290">
        <f t="shared" si="1"/>
        <v>1100</v>
      </c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2"/>
      <c r="CC42" s="199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1"/>
      <c r="CR42" s="75"/>
      <c r="CS42" s="74"/>
      <c r="CT42" s="199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1"/>
      <c r="DI42" s="199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1"/>
      <c r="DX42" s="199">
        <v>1100</v>
      </c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1"/>
      <c r="EM42" s="199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1"/>
    </row>
    <row r="43" spans="1:157" s="4" customFormat="1" ht="39" customHeight="1" hidden="1">
      <c r="A43" s="209" t="s">
        <v>24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7"/>
      <c r="AR43" s="59">
        <v>240</v>
      </c>
      <c r="AS43" s="217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9"/>
      <c r="BJ43" s="78"/>
      <c r="BK43" s="290">
        <f t="shared" si="1"/>
        <v>0</v>
      </c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2"/>
      <c r="CC43" s="199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1"/>
      <c r="CR43" s="74"/>
      <c r="CS43" s="75"/>
      <c r="CT43" s="199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1"/>
      <c r="DI43" s="199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1"/>
      <c r="DX43" s="199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1"/>
      <c r="EM43" s="73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1"/>
    </row>
    <row r="44" spans="1:157" s="4" customFormat="1" ht="18" hidden="1">
      <c r="A44" s="214" t="s">
        <v>70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6"/>
      <c r="AR44" s="62"/>
      <c r="AS44" s="217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9"/>
      <c r="BJ44" s="78"/>
      <c r="BK44" s="290">
        <f t="shared" si="1"/>
        <v>0</v>
      </c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2"/>
      <c r="CC44" s="199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1"/>
      <c r="CR44" s="74"/>
      <c r="CS44" s="75"/>
      <c r="CT44" s="199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1"/>
      <c r="DI44" s="199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1"/>
      <c r="DX44" s="199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1"/>
      <c r="EM44" s="73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1"/>
    </row>
    <row r="45" spans="1:157" s="4" customFormat="1" ht="39" customHeight="1" hidden="1">
      <c r="A45" s="209" t="s">
        <v>29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7"/>
      <c r="AR45" s="62"/>
      <c r="AS45" s="217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9"/>
      <c r="BJ45" s="78"/>
      <c r="BK45" s="290">
        <f t="shared" si="1"/>
        <v>0</v>
      </c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2"/>
      <c r="CC45" s="199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1"/>
      <c r="CR45" s="74"/>
      <c r="CS45" s="75"/>
      <c r="CT45" s="199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1"/>
      <c r="DI45" s="199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1"/>
      <c r="DX45" s="199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1"/>
      <c r="EM45" s="73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1"/>
    </row>
    <row r="46" spans="1:157" s="4" customFormat="1" ht="57" customHeight="1" hidden="1">
      <c r="A46" s="209" t="s">
        <v>75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7"/>
      <c r="AR46" s="62"/>
      <c r="AS46" s="217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9"/>
      <c r="BJ46" s="78"/>
      <c r="BK46" s="290">
        <f t="shared" si="1"/>
        <v>0</v>
      </c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2"/>
      <c r="CC46" s="199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1"/>
      <c r="CR46" s="74"/>
      <c r="CS46" s="75"/>
      <c r="CT46" s="199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1"/>
      <c r="DI46" s="199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1"/>
      <c r="DX46" s="199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1"/>
      <c r="EM46" s="73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1"/>
    </row>
    <row r="47" spans="1:157" s="4" customFormat="1" ht="36" customHeight="1">
      <c r="A47" s="214" t="s">
        <v>76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6"/>
      <c r="AR47" s="59">
        <v>250</v>
      </c>
      <c r="AS47" s="217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9"/>
      <c r="BJ47" s="78"/>
      <c r="BK47" s="290">
        <f t="shared" si="1"/>
        <v>0</v>
      </c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2"/>
      <c r="CC47" s="290">
        <f>CC49</f>
        <v>0</v>
      </c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2"/>
      <c r="CR47" s="80">
        <f>CR49</f>
        <v>0</v>
      </c>
      <c r="CS47" s="82">
        <f>CS49</f>
        <v>0</v>
      </c>
      <c r="CT47" s="290">
        <f>CT49</f>
        <v>0</v>
      </c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2"/>
      <c r="DI47" s="290">
        <f>DI49</f>
        <v>0</v>
      </c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2"/>
      <c r="DX47" s="290">
        <f>DX49</f>
        <v>0</v>
      </c>
      <c r="DY47" s="291"/>
      <c r="DZ47" s="291"/>
      <c r="EA47" s="291"/>
      <c r="EB47" s="291"/>
      <c r="EC47" s="291"/>
      <c r="ED47" s="291"/>
      <c r="EE47" s="291"/>
      <c r="EF47" s="291"/>
      <c r="EG47" s="291"/>
      <c r="EH47" s="291"/>
      <c r="EI47" s="291"/>
      <c r="EJ47" s="291"/>
      <c r="EK47" s="291"/>
      <c r="EL47" s="292"/>
      <c r="EM47" s="290">
        <f>EM49</f>
        <v>0</v>
      </c>
      <c r="EN47" s="291"/>
      <c r="EO47" s="291"/>
      <c r="EP47" s="291"/>
      <c r="EQ47" s="291"/>
      <c r="ER47" s="291"/>
      <c r="ES47" s="291"/>
      <c r="ET47" s="291"/>
      <c r="EU47" s="291"/>
      <c r="EV47" s="291"/>
      <c r="EW47" s="291"/>
      <c r="EX47" s="291"/>
      <c r="EY47" s="291"/>
      <c r="EZ47" s="291"/>
      <c r="FA47" s="292"/>
    </row>
    <row r="48" spans="1:157" s="4" customFormat="1" ht="14.25" customHeight="1">
      <c r="A48" s="274" t="s">
        <v>70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6"/>
      <c r="AR48" s="62"/>
      <c r="AS48" s="217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9"/>
      <c r="BJ48" s="78"/>
      <c r="BK48" s="271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3"/>
      <c r="CC48" s="199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1"/>
      <c r="CR48" s="74"/>
      <c r="CS48" s="75"/>
      <c r="CT48" s="199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1"/>
      <c r="DI48" s="199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1"/>
      <c r="DX48" s="199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1"/>
      <c r="EM48" s="199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1"/>
    </row>
    <row r="49" spans="1:157" s="4" customFormat="1" ht="18">
      <c r="A49" s="214" t="s">
        <v>28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6"/>
      <c r="AR49" s="62"/>
      <c r="AS49" s="210">
        <v>244</v>
      </c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78"/>
      <c r="BK49" s="290">
        <f>CC49+CR49+CS49+CT49+DI49+DX49</f>
        <v>0</v>
      </c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2"/>
      <c r="CC49" s="199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1"/>
      <c r="CR49" s="74"/>
      <c r="CS49" s="75"/>
      <c r="CT49" s="199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1"/>
      <c r="DI49" s="199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1"/>
      <c r="DX49" s="199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1"/>
      <c r="EM49" s="199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1"/>
    </row>
    <row r="50" spans="1:157" s="4" customFormat="1" ht="37.5" customHeight="1">
      <c r="A50" s="249" t="s">
        <v>77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1"/>
      <c r="AR50" s="87">
        <v>260</v>
      </c>
      <c r="AS50" s="252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4"/>
      <c r="BJ50" s="88"/>
      <c r="BK50" s="290">
        <f>CC50+CR50+CS50+CT50+DI50+DX50</f>
        <v>4274443</v>
      </c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2"/>
      <c r="CC50" s="290">
        <f>CC52+CC53+CC54+CC55+CC56+CC60+CC61+CC62+CC65</f>
        <v>0</v>
      </c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2"/>
      <c r="CR50" s="80">
        <f>CR52+CR53+CR54+CR55+CR56+CR60+CR61+CR62+CR65</f>
        <v>2002223</v>
      </c>
      <c r="CS50" s="82">
        <f>CS52+CS53+CS54+CS55+CS56+CS60+CS61+CS62+CS65</f>
        <v>0</v>
      </c>
      <c r="CT50" s="290">
        <f>CT52+CT53+CT54+CT55+CT56+CT60+CT61+CT62+CT65</f>
        <v>0</v>
      </c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1"/>
      <c r="DH50" s="292"/>
      <c r="DI50" s="290">
        <f>DI52+DI53+DI54+DI55+DI56+DI60+DI61+DI62+DI65</f>
        <v>0</v>
      </c>
      <c r="DJ50" s="291"/>
      <c r="DK50" s="291"/>
      <c r="DL50" s="291"/>
      <c r="DM50" s="291"/>
      <c r="DN50" s="291"/>
      <c r="DO50" s="291"/>
      <c r="DP50" s="291"/>
      <c r="DQ50" s="291"/>
      <c r="DR50" s="291"/>
      <c r="DS50" s="291"/>
      <c r="DT50" s="291"/>
      <c r="DU50" s="291"/>
      <c r="DV50" s="291"/>
      <c r="DW50" s="292"/>
      <c r="DX50" s="290">
        <f>DX52+DX53+DX54+DX55+DX56+DX60+DX61+DX62+DX65</f>
        <v>2272220</v>
      </c>
      <c r="DY50" s="291"/>
      <c r="DZ50" s="291"/>
      <c r="EA50" s="291"/>
      <c r="EB50" s="291"/>
      <c r="EC50" s="291"/>
      <c r="ED50" s="291"/>
      <c r="EE50" s="291"/>
      <c r="EF50" s="291"/>
      <c r="EG50" s="291"/>
      <c r="EH50" s="291"/>
      <c r="EI50" s="291"/>
      <c r="EJ50" s="291"/>
      <c r="EK50" s="291"/>
      <c r="EL50" s="292"/>
      <c r="EM50" s="290">
        <f>EM52+EM53+EM54+EM55+EM56+EM60+EM61+EM62+EM65</f>
        <v>0</v>
      </c>
      <c r="EN50" s="291"/>
      <c r="EO50" s="291"/>
      <c r="EP50" s="291"/>
      <c r="EQ50" s="291"/>
      <c r="ER50" s="291"/>
      <c r="ES50" s="291"/>
      <c r="ET50" s="291"/>
      <c r="EU50" s="291"/>
      <c r="EV50" s="291"/>
      <c r="EW50" s="291"/>
      <c r="EX50" s="291"/>
      <c r="EY50" s="291"/>
      <c r="EZ50" s="291"/>
      <c r="FA50" s="292"/>
    </row>
    <row r="51" spans="1:157" s="4" customFormat="1" ht="15" customHeight="1">
      <c r="A51" s="214" t="s">
        <v>70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6"/>
      <c r="AR51" s="62"/>
      <c r="AS51" s="217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9"/>
      <c r="BJ51" s="78"/>
      <c r="BK51" s="271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3"/>
      <c r="CC51" s="199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1"/>
      <c r="CR51" s="74"/>
      <c r="CS51" s="75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1"/>
      <c r="DI51" s="199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1"/>
      <c r="DX51" s="199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1"/>
      <c r="EM51" s="277"/>
      <c r="EN51" s="278"/>
      <c r="EO51" s="278"/>
      <c r="EP51" s="278"/>
      <c r="EQ51" s="278"/>
      <c r="ER51" s="278"/>
      <c r="ES51" s="278"/>
      <c r="ET51" s="278"/>
      <c r="EU51" s="278"/>
      <c r="EV51" s="278"/>
      <c r="EW51" s="278"/>
      <c r="EX51" s="278"/>
      <c r="EY51" s="278"/>
      <c r="EZ51" s="278"/>
      <c r="FA51" s="279"/>
    </row>
    <row r="52" spans="1:157" s="4" customFormat="1" ht="18">
      <c r="A52" s="209" t="s">
        <v>17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7"/>
      <c r="AR52" s="62"/>
      <c r="AS52" s="217">
        <v>244</v>
      </c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9"/>
      <c r="BJ52" s="78" t="s">
        <v>168</v>
      </c>
      <c r="BK52" s="290">
        <f aca="true" t="shared" si="2" ref="BK52:BK66">CC52+CR52+CS52+CT52+DI52+DX52</f>
        <v>58000</v>
      </c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2"/>
      <c r="CC52" s="199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1"/>
      <c r="CR52" s="74">
        <v>58000</v>
      </c>
      <c r="CS52" s="75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1"/>
      <c r="DI52" s="199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1"/>
      <c r="DX52" s="199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1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</row>
    <row r="53" spans="1:157" s="4" customFormat="1" ht="18">
      <c r="A53" s="209" t="s">
        <v>18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7"/>
      <c r="AR53" s="62"/>
      <c r="AS53" s="217">
        <v>244</v>
      </c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9"/>
      <c r="BJ53" s="78" t="s">
        <v>169</v>
      </c>
      <c r="BK53" s="290">
        <f t="shared" si="2"/>
        <v>40000</v>
      </c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2"/>
      <c r="CC53" s="199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1"/>
      <c r="CR53" s="74">
        <v>20000</v>
      </c>
      <c r="CS53" s="75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1"/>
      <c r="DI53" s="199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1"/>
      <c r="DX53" s="199">
        <v>20000</v>
      </c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1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</row>
    <row r="54" spans="1:157" s="4" customFormat="1" ht="18">
      <c r="A54" s="209" t="s">
        <v>19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7"/>
      <c r="AR54" s="62"/>
      <c r="AS54" s="217">
        <v>244</v>
      </c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9"/>
      <c r="BJ54" s="78" t="s">
        <v>170</v>
      </c>
      <c r="BK54" s="290">
        <f t="shared" si="2"/>
        <v>1466469</v>
      </c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2"/>
      <c r="CC54" s="199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1"/>
      <c r="CR54" s="74">
        <v>1399809</v>
      </c>
      <c r="CS54" s="75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1"/>
      <c r="DI54" s="199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1"/>
      <c r="DX54" s="199">
        <v>66660</v>
      </c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1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</row>
    <row r="55" spans="1:157" s="4" customFormat="1" ht="18">
      <c r="A55" s="209" t="s">
        <v>20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7"/>
      <c r="AR55" s="62"/>
      <c r="AS55" s="210">
        <v>244</v>
      </c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78" t="s">
        <v>171</v>
      </c>
      <c r="BK55" s="290">
        <f t="shared" si="2"/>
        <v>0</v>
      </c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75"/>
      <c r="CS55" s="75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</row>
    <row r="56" spans="1:157" s="4" customFormat="1" ht="18">
      <c r="A56" s="209" t="s">
        <v>78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7"/>
      <c r="AR56" s="62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83">
        <v>225</v>
      </c>
      <c r="BK56" s="290">
        <f t="shared" si="2"/>
        <v>711734</v>
      </c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2"/>
      <c r="CC56" s="297">
        <f>SUM(CC57:CQ59)</f>
        <v>0</v>
      </c>
      <c r="CD56" s="297"/>
      <c r="CE56" s="297"/>
      <c r="CF56" s="297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86">
        <f>SUM(CR57:CR59)</f>
        <v>122334</v>
      </c>
      <c r="CS56" s="86">
        <f>SUM(CS57:CS59)</f>
        <v>0</v>
      </c>
      <c r="CT56" s="297">
        <f>SUM(CT57:DH59)</f>
        <v>0</v>
      </c>
      <c r="CU56" s="297"/>
      <c r="CV56" s="297"/>
      <c r="CW56" s="297"/>
      <c r="CX56" s="297"/>
      <c r="CY56" s="297"/>
      <c r="CZ56" s="297"/>
      <c r="DA56" s="297"/>
      <c r="DB56" s="297"/>
      <c r="DC56" s="297"/>
      <c r="DD56" s="297"/>
      <c r="DE56" s="297"/>
      <c r="DF56" s="297"/>
      <c r="DG56" s="297"/>
      <c r="DH56" s="297"/>
      <c r="DI56" s="297">
        <f>SUM(DI57:DW59)</f>
        <v>0</v>
      </c>
      <c r="DJ56" s="297"/>
      <c r="DK56" s="297"/>
      <c r="DL56" s="297"/>
      <c r="DM56" s="297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8">
        <f>SUM(DX57:EL59)</f>
        <v>589400</v>
      </c>
      <c r="DY56" s="299"/>
      <c r="DZ56" s="299"/>
      <c r="EA56" s="299"/>
      <c r="EB56" s="299"/>
      <c r="EC56" s="299"/>
      <c r="ED56" s="299"/>
      <c r="EE56" s="299"/>
      <c r="EF56" s="299"/>
      <c r="EG56" s="299"/>
      <c r="EH56" s="299"/>
      <c r="EI56" s="299"/>
      <c r="EJ56" s="299"/>
      <c r="EK56" s="299"/>
      <c r="EL56" s="300"/>
      <c r="EM56" s="298">
        <f>SUM(EM57:FA59)</f>
        <v>0</v>
      </c>
      <c r="EN56" s="299"/>
      <c r="EO56" s="299"/>
      <c r="EP56" s="299"/>
      <c r="EQ56" s="299"/>
      <c r="ER56" s="299"/>
      <c r="ES56" s="299"/>
      <c r="ET56" s="299"/>
      <c r="EU56" s="299"/>
      <c r="EV56" s="299"/>
      <c r="EW56" s="299"/>
      <c r="EX56" s="299"/>
      <c r="EY56" s="299"/>
      <c r="EZ56" s="299"/>
      <c r="FA56" s="300"/>
    </row>
    <row r="57" spans="1:157" s="4" customFormat="1" ht="18">
      <c r="A57" s="209" t="s">
        <v>78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7"/>
      <c r="AR57" s="62"/>
      <c r="AS57" s="210">
        <v>244</v>
      </c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78" t="s">
        <v>165</v>
      </c>
      <c r="BK57" s="290">
        <f t="shared" si="2"/>
        <v>122334</v>
      </c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75">
        <v>122334</v>
      </c>
      <c r="CS57" s="75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199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1"/>
      <c r="EM57" s="199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1"/>
    </row>
    <row r="58" spans="1:157" s="4" customFormat="1" ht="18">
      <c r="A58" s="209" t="s">
        <v>78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7"/>
      <c r="AR58" s="62"/>
      <c r="AS58" s="210">
        <v>243</v>
      </c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78" t="s">
        <v>166</v>
      </c>
      <c r="BK58" s="290">
        <f t="shared" si="2"/>
        <v>0</v>
      </c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75"/>
      <c r="CS58" s="75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199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1"/>
      <c r="EM58" s="199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1"/>
    </row>
    <row r="59" spans="1:157" s="4" customFormat="1" ht="18">
      <c r="A59" s="209" t="s">
        <v>78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7"/>
      <c r="AR59" s="62"/>
      <c r="AS59" s="210">
        <v>244</v>
      </c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78" t="s">
        <v>167</v>
      </c>
      <c r="BK59" s="290">
        <f t="shared" si="2"/>
        <v>589400</v>
      </c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75"/>
      <c r="CS59" s="75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199">
        <v>589400</v>
      </c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1"/>
      <c r="EM59" s="199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1"/>
    </row>
    <row r="60" spans="1:157" s="4" customFormat="1" ht="18">
      <c r="A60" s="209" t="s">
        <v>21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7"/>
      <c r="AR60" s="62"/>
      <c r="AS60" s="210">
        <v>244</v>
      </c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78" t="s">
        <v>172</v>
      </c>
      <c r="BK60" s="290">
        <f t="shared" si="2"/>
        <v>207180</v>
      </c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75">
        <v>53000</v>
      </c>
      <c r="CS60" s="75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>
        <v>154180</v>
      </c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2"/>
      <c r="EM60" s="202"/>
      <c r="EN60" s="202"/>
      <c r="EO60" s="202"/>
      <c r="EP60" s="202"/>
      <c r="EQ60" s="202"/>
      <c r="ER60" s="202"/>
      <c r="ES60" s="202"/>
      <c r="ET60" s="202"/>
      <c r="EU60" s="202"/>
      <c r="EV60" s="202"/>
      <c r="EW60" s="202"/>
      <c r="EX60" s="202"/>
      <c r="EY60" s="202"/>
      <c r="EZ60" s="202"/>
      <c r="FA60" s="202"/>
    </row>
    <row r="61" spans="1:157" s="4" customFormat="1" ht="18">
      <c r="A61" s="209" t="s">
        <v>28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7"/>
      <c r="AR61" s="62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78"/>
      <c r="BK61" s="290">
        <f t="shared" si="2"/>
        <v>0</v>
      </c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75"/>
      <c r="CS61" s="75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202"/>
      <c r="DH61" s="202"/>
      <c r="DI61" s="202"/>
      <c r="DJ61" s="202"/>
      <c r="DK61" s="202"/>
      <c r="DL61" s="202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2"/>
      <c r="EM61" s="202"/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2"/>
    </row>
    <row r="62" spans="1:157" s="4" customFormat="1" ht="18">
      <c r="A62" s="209" t="s">
        <v>22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7"/>
      <c r="AR62" s="65"/>
      <c r="AS62" s="210">
        <v>244</v>
      </c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83">
        <v>310</v>
      </c>
      <c r="BK62" s="290">
        <f t="shared" si="2"/>
        <v>1146180</v>
      </c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2"/>
      <c r="CC62" s="297">
        <f>SUM(CC63:CQ64)</f>
        <v>0</v>
      </c>
      <c r="CD62" s="297"/>
      <c r="CE62" s="297"/>
      <c r="CF62" s="297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86">
        <f>SUM(CR63:CR64)</f>
        <v>0</v>
      </c>
      <c r="CS62" s="86">
        <f>SUM(CS63:CS64)</f>
        <v>0</v>
      </c>
      <c r="CT62" s="297">
        <f>SUM(CT63:DF64)</f>
        <v>0</v>
      </c>
      <c r="CU62" s="297"/>
      <c r="CV62" s="297"/>
      <c r="CW62" s="297"/>
      <c r="CX62" s="297"/>
      <c r="CY62" s="297"/>
      <c r="CZ62" s="297"/>
      <c r="DA62" s="297"/>
      <c r="DB62" s="297"/>
      <c r="DC62" s="297"/>
      <c r="DD62" s="297"/>
      <c r="DE62" s="297"/>
      <c r="DF62" s="297"/>
      <c r="DG62" s="297"/>
      <c r="DH62" s="297"/>
      <c r="DI62" s="297">
        <f>SUM(DI63:DW64)</f>
        <v>0</v>
      </c>
      <c r="DJ62" s="297"/>
      <c r="DK62" s="297"/>
      <c r="DL62" s="297"/>
      <c r="DM62" s="297"/>
      <c r="DN62" s="297"/>
      <c r="DO62" s="297"/>
      <c r="DP62" s="297"/>
      <c r="DQ62" s="297"/>
      <c r="DR62" s="297"/>
      <c r="DS62" s="297"/>
      <c r="DT62" s="297"/>
      <c r="DU62" s="297"/>
      <c r="DV62" s="297"/>
      <c r="DW62" s="297"/>
      <c r="DX62" s="298">
        <f>SUM(DX63:EL64)</f>
        <v>1146180</v>
      </c>
      <c r="DY62" s="299"/>
      <c r="DZ62" s="299"/>
      <c r="EA62" s="299"/>
      <c r="EB62" s="299"/>
      <c r="EC62" s="299"/>
      <c r="ED62" s="299"/>
      <c r="EE62" s="299"/>
      <c r="EF62" s="299"/>
      <c r="EG62" s="299"/>
      <c r="EH62" s="299"/>
      <c r="EI62" s="299"/>
      <c r="EJ62" s="299"/>
      <c r="EK62" s="299"/>
      <c r="EL62" s="300"/>
      <c r="EM62" s="298">
        <f>SUM(EM63:FA64)</f>
        <v>0</v>
      </c>
      <c r="EN62" s="299"/>
      <c r="EO62" s="299"/>
      <c r="EP62" s="299"/>
      <c r="EQ62" s="299"/>
      <c r="ER62" s="299"/>
      <c r="ES62" s="299"/>
      <c r="ET62" s="299"/>
      <c r="EU62" s="299"/>
      <c r="EV62" s="299"/>
      <c r="EW62" s="299"/>
      <c r="EX62" s="299"/>
      <c r="EY62" s="299"/>
      <c r="EZ62" s="299"/>
      <c r="FA62" s="300"/>
    </row>
    <row r="63" spans="1:157" s="4" customFormat="1" ht="18">
      <c r="A63" s="209" t="s">
        <v>22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7"/>
      <c r="AR63" s="65"/>
      <c r="AS63" s="210">
        <v>244</v>
      </c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78" t="s">
        <v>176</v>
      </c>
      <c r="BK63" s="290">
        <f t="shared" si="2"/>
        <v>1146180</v>
      </c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291"/>
      <c r="CB63" s="29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75"/>
      <c r="CS63" s="75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>
        <v>1146180</v>
      </c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2"/>
      <c r="EL63" s="202"/>
      <c r="EM63" s="199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1"/>
    </row>
    <row r="64" spans="1:157" s="4" customFormat="1" ht="18">
      <c r="A64" s="209" t="s">
        <v>22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7"/>
      <c r="AR64" s="65"/>
      <c r="AS64" s="210">
        <v>244</v>
      </c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78" t="s">
        <v>177</v>
      </c>
      <c r="BK64" s="290">
        <f t="shared" si="2"/>
        <v>0</v>
      </c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B64" s="29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75"/>
      <c r="CS64" s="75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  <c r="EK64" s="202"/>
      <c r="EL64" s="202"/>
      <c r="EM64" s="199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1"/>
    </row>
    <row r="65" spans="1:157" s="4" customFormat="1" ht="19.5" customHeight="1">
      <c r="A65" s="209" t="s">
        <v>23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7"/>
      <c r="AR65" s="62"/>
      <c r="AS65" s="210">
        <v>244</v>
      </c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78" t="s">
        <v>178</v>
      </c>
      <c r="BK65" s="290">
        <f t="shared" si="2"/>
        <v>644880</v>
      </c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75">
        <v>349080</v>
      </c>
      <c r="CS65" s="75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>
        <v>295800</v>
      </c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199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1"/>
    </row>
    <row r="66" spans="1:157" s="4" customFormat="1" ht="37.5" customHeight="1">
      <c r="A66" s="209" t="s">
        <v>43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7"/>
      <c r="AR66" s="59">
        <v>300</v>
      </c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78"/>
      <c r="BK66" s="290">
        <f t="shared" si="2"/>
        <v>0</v>
      </c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75"/>
      <c r="CS66" s="75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2"/>
      <c r="EJ66" s="202"/>
      <c r="EK66" s="202"/>
      <c r="EL66" s="202"/>
      <c r="EM66" s="199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1"/>
    </row>
    <row r="67" spans="1:157" s="4" customFormat="1" ht="15" customHeight="1">
      <c r="A67" s="280" t="s">
        <v>1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2"/>
      <c r="AR67" s="62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78"/>
      <c r="BK67" s="271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3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75"/>
      <c r="CS67" s="75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</row>
    <row r="68" spans="1:157" s="4" customFormat="1" ht="18">
      <c r="A68" s="209" t="s">
        <v>79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7"/>
      <c r="AR68" s="59">
        <v>310</v>
      </c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78"/>
      <c r="BK68" s="290">
        <f>CC68+CR68+CS68+CT68+DI68+DX68</f>
        <v>0</v>
      </c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75"/>
      <c r="CS68" s="75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199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2"/>
      <c r="EK68" s="202"/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2"/>
      <c r="EW68" s="202"/>
      <c r="EX68" s="202"/>
      <c r="EY68" s="202"/>
      <c r="EZ68" s="202"/>
      <c r="FA68" s="202"/>
    </row>
    <row r="69" spans="1:157" s="4" customFormat="1" ht="18">
      <c r="A69" s="209" t="s">
        <v>80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7"/>
      <c r="AR69" s="59">
        <v>320</v>
      </c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78"/>
      <c r="BK69" s="290">
        <f>CC69+CR69+CS69+CT69+DI69+DX69</f>
        <v>0</v>
      </c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75"/>
      <c r="CS69" s="75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7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2"/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2"/>
      <c r="EW69" s="202"/>
      <c r="EX69" s="202"/>
      <c r="EY69" s="202"/>
      <c r="EZ69" s="202"/>
      <c r="FA69" s="202"/>
    </row>
    <row r="70" spans="1:157" s="4" customFormat="1" ht="18">
      <c r="A70" s="209" t="s">
        <v>81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7"/>
      <c r="AR70" s="59">
        <v>400</v>
      </c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78"/>
      <c r="BK70" s="290">
        <f>CC70+CR70+CS70+CT70+DI70+DX70</f>
        <v>0</v>
      </c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291"/>
      <c r="CB70" s="29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75"/>
      <c r="CS70" s="75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199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199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1"/>
      <c r="EM70" s="199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1"/>
    </row>
    <row r="71" spans="1:157" s="4" customFormat="1" ht="18">
      <c r="A71" s="209" t="s">
        <v>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7"/>
      <c r="AR71" s="62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0"/>
      <c r="BJ71" s="78"/>
      <c r="BK71" s="271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3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75"/>
      <c r="CS71" s="75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199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</row>
    <row r="72" spans="1:157" s="4" customFormat="1" ht="18">
      <c r="A72" s="209" t="s">
        <v>82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7"/>
      <c r="AR72" s="59">
        <v>410</v>
      </c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78"/>
      <c r="BK72" s="290">
        <f>CC72+CR72+CS72+CT72+DI72+DX72</f>
        <v>0</v>
      </c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75"/>
      <c r="CS72" s="75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2"/>
      <c r="EK72" s="202"/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2"/>
      <c r="EW72" s="202"/>
      <c r="EX72" s="202"/>
      <c r="EY72" s="202"/>
      <c r="EZ72" s="202"/>
      <c r="FA72" s="202"/>
    </row>
    <row r="73" spans="1:157" s="4" customFormat="1" ht="18">
      <c r="A73" s="209" t="s">
        <v>83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7"/>
      <c r="AR73" s="59">
        <v>420</v>
      </c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78"/>
      <c r="BK73" s="290">
        <f>CC73+CR73+CS73+CT73+DI73+DX73</f>
        <v>0</v>
      </c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75"/>
      <c r="CS73" s="75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</row>
    <row r="74" spans="1:157" s="4" customFormat="1" ht="18">
      <c r="A74" s="209" t="s">
        <v>84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7"/>
      <c r="AR74" s="59">
        <v>500</v>
      </c>
      <c r="AS74" s="199" t="s">
        <v>54</v>
      </c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1"/>
      <c r="BJ74" s="75" t="s">
        <v>54</v>
      </c>
      <c r="BK74" s="290">
        <f>CC74+CR74+CS74+CT74+DI74+DX74</f>
        <v>0</v>
      </c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2"/>
      <c r="CC74" s="199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1"/>
      <c r="CR74" s="74"/>
      <c r="CS74" s="75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1"/>
      <c r="DI74" s="199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1"/>
      <c r="DX74" s="199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1"/>
      <c r="EM74" s="199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1"/>
    </row>
    <row r="75" spans="1:157" s="4" customFormat="1" ht="18">
      <c r="A75" s="209" t="s">
        <v>85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7"/>
      <c r="AR75" s="59">
        <v>600</v>
      </c>
      <c r="AS75" s="199" t="s">
        <v>54</v>
      </c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1"/>
      <c r="BJ75" s="75" t="s">
        <v>54</v>
      </c>
      <c r="BK75" s="290">
        <f>CC75+CR75+CS75+CT75+DI75+DX75</f>
        <v>0</v>
      </c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2"/>
      <c r="CC75" s="199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1"/>
      <c r="CR75" s="74"/>
      <c r="CS75" s="75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1"/>
      <c r="DI75" s="199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1"/>
      <c r="DX75" s="199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1"/>
      <c r="EM75" s="199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1"/>
    </row>
    <row r="76" ht="10.5" customHeight="1"/>
    <row r="77" spans="1:157" ht="39.75" customHeight="1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5"/>
      <c r="DY77" s="155"/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/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</row>
    <row r="78" spans="1:157" ht="1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66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</row>
    <row r="79" spans="1:157" ht="37.5" customHeight="1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</row>
    <row r="80" spans="1:157" ht="18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66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</row>
    <row r="81" spans="1:157" ht="57.75" customHeight="1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</row>
  </sheetData>
  <sheetProtection/>
  <mergeCells count="548">
    <mergeCell ref="BK7:CB9"/>
    <mergeCell ref="CC7:FA7"/>
    <mergeCell ref="CC8:CQ9"/>
    <mergeCell ref="DX8:FA8"/>
    <mergeCell ref="DX9:EL9"/>
    <mergeCell ref="EM9:FA9"/>
    <mergeCell ref="DI8:DW9"/>
    <mergeCell ref="EA2:EZ3"/>
    <mergeCell ref="A4:EL4"/>
    <mergeCell ref="A6:AQ9"/>
    <mergeCell ref="AR6:AR9"/>
    <mergeCell ref="AS6:BI9"/>
    <mergeCell ref="BJ6:BJ9"/>
    <mergeCell ref="BK6:FA6"/>
    <mergeCell ref="CR8:CR9"/>
    <mergeCell ref="CS8:CS9"/>
    <mergeCell ref="CT8:DH9"/>
    <mergeCell ref="A10:AQ10"/>
    <mergeCell ref="AS10:BI10"/>
    <mergeCell ref="BK10:CB10"/>
    <mergeCell ref="CC10:CQ10"/>
    <mergeCell ref="A11:AQ11"/>
    <mergeCell ref="AS11:BI11"/>
    <mergeCell ref="BK11:CB11"/>
    <mergeCell ref="CC11:CQ11"/>
    <mergeCell ref="CT12:DH12"/>
    <mergeCell ref="DI12:DW12"/>
    <mergeCell ref="DX10:EL10"/>
    <mergeCell ref="EM10:FA10"/>
    <mergeCell ref="CT11:DH11"/>
    <mergeCell ref="DI11:DW11"/>
    <mergeCell ref="DX11:EL11"/>
    <mergeCell ref="EM11:FA11"/>
    <mergeCell ref="CT10:DH10"/>
    <mergeCell ref="DI10:DW10"/>
    <mergeCell ref="A12:AQ12"/>
    <mergeCell ref="AS12:BI12"/>
    <mergeCell ref="BK12:CB12"/>
    <mergeCell ref="CC12:CQ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A15:AQ15"/>
    <mergeCell ref="AS15:BI15"/>
    <mergeCell ref="BK15:CB15"/>
    <mergeCell ref="CC15:CQ15"/>
    <mergeCell ref="CT16:DH16"/>
    <mergeCell ref="DI16:DW16"/>
    <mergeCell ref="DX14:EL14"/>
    <mergeCell ref="EM14:FA14"/>
    <mergeCell ref="CT15:DH15"/>
    <mergeCell ref="DI15:DW15"/>
    <mergeCell ref="DX15:EL15"/>
    <mergeCell ref="EM15:FA15"/>
    <mergeCell ref="CT14:DH14"/>
    <mergeCell ref="DI14:DW14"/>
    <mergeCell ref="A16:AQ16"/>
    <mergeCell ref="AS16:BI16"/>
    <mergeCell ref="BK16:CB16"/>
    <mergeCell ref="CC16:CQ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A19:AQ19"/>
    <mergeCell ref="AS19:BI19"/>
    <mergeCell ref="BK19:CB19"/>
    <mergeCell ref="CC19:CQ19"/>
    <mergeCell ref="CT20:DH20"/>
    <mergeCell ref="DI20:DW20"/>
    <mergeCell ref="DX18:EL18"/>
    <mergeCell ref="EM18:FA18"/>
    <mergeCell ref="CT19:DH19"/>
    <mergeCell ref="DI19:DW19"/>
    <mergeCell ref="DX19:EL19"/>
    <mergeCell ref="EM19:FA19"/>
    <mergeCell ref="CT18:DH18"/>
    <mergeCell ref="DI18:DW18"/>
    <mergeCell ref="A20:AQ20"/>
    <mergeCell ref="AS20:BI20"/>
    <mergeCell ref="BK20:CB20"/>
    <mergeCell ref="CC20:CQ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A23:AQ23"/>
    <mergeCell ref="AS23:BI23"/>
    <mergeCell ref="BK23:CB23"/>
    <mergeCell ref="CC23:CQ23"/>
    <mergeCell ref="CT24:DH24"/>
    <mergeCell ref="DI24:DW24"/>
    <mergeCell ref="DX22:EL22"/>
    <mergeCell ref="EM22:FA22"/>
    <mergeCell ref="CT23:DH23"/>
    <mergeCell ref="DI23:DW23"/>
    <mergeCell ref="DX23:EL23"/>
    <mergeCell ref="EM23:FA23"/>
    <mergeCell ref="CT22:DH22"/>
    <mergeCell ref="DI22:DW22"/>
    <mergeCell ref="A24:AQ24"/>
    <mergeCell ref="AS24:BI24"/>
    <mergeCell ref="BK24:CB24"/>
    <mergeCell ref="CC24:CQ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A27:AQ27"/>
    <mergeCell ref="AS27:BI27"/>
    <mergeCell ref="BK27:CB27"/>
    <mergeCell ref="CC27:CQ27"/>
    <mergeCell ref="CT28:DH28"/>
    <mergeCell ref="DI28:DW28"/>
    <mergeCell ref="DX26:EL26"/>
    <mergeCell ref="EM26:FA26"/>
    <mergeCell ref="CT27:DH27"/>
    <mergeCell ref="DI27:DW27"/>
    <mergeCell ref="DX27:EL27"/>
    <mergeCell ref="EM27:FA27"/>
    <mergeCell ref="CT26:DH26"/>
    <mergeCell ref="DI26:DW26"/>
    <mergeCell ref="A28:AQ28"/>
    <mergeCell ref="AS28:BI28"/>
    <mergeCell ref="BK28:CB28"/>
    <mergeCell ref="CC28:CQ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A31:AQ31"/>
    <mergeCell ref="AS31:BI31"/>
    <mergeCell ref="BK31:CB31"/>
    <mergeCell ref="CC31:CQ31"/>
    <mergeCell ref="CT32:DH32"/>
    <mergeCell ref="DI32:DW32"/>
    <mergeCell ref="DX30:EL30"/>
    <mergeCell ref="EM30:FA30"/>
    <mergeCell ref="CT31:DH31"/>
    <mergeCell ref="DI31:DW31"/>
    <mergeCell ref="DX31:EL31"/>
    <mergeCell ref="EM31:FA31"/>
    <mergeCell ref="CT30:DH30"/>
    <mergeCell ref="DI30:DW30"/>
    <mergeCell ref="A32:AQ32"/>
    <mergeCell ref="AS32:BI32"/>
    <mergeCell ref="BK32:CB32"/>
    <mergeCell ref="CC32:CQ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A35:AQ35"/>
    <mergeCell ref="AS35:BI35"/>
    <mergeCell ref="BK35:CB35"/>
    <mergeCell ref="CC35:CQ35"/>
    <mergeCell ref="CT36:DH36"/>
    <mergeCell ref="DI36:DW36"/>
    <mergeCell ref="DX34:EL34"/>
    <mergeCell ref="EM34:FA34"/>
    <mergeCell ref="CT35:DH35"/>
    <mergeCell ref="DI35:DW35"/>
    <mergeCell ref="DX35:EL35"/>
    <mergeCell ref="EM35:FA35"/>
    <mergeCell ref="CT34:DH34"/>
    <mergeCell ref="DI34:DW34"/>
    <mergeCell ref="A36:AQ36"/>
    <mergeCell ref="AS36:BI36"/>
    <mergeCell ref="BK36:CB36"/>
    <mergeCell ref="CC36:CQ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A39:AQ39"/>
    <mergeCell ref="AS39:BI39"/>
    <mergeCell ref="BK39:CB39"/>
    <mergeCell ref="CC39:CQ39"/>
    <mergeCell ref="CT40:DH40"/>
    <mergeCell ref="DI40:DW40"/>
    <mergeCell ref="DX38:EL38"/>
    <mergeCell ref="EM38:FA38"/>
    <mergeCell ref="CT39:DH39"/>
    <mergeCell ref="DI39:DW39"/>
    <mergeCell ref="DX39:EL39"/>
    <mergeCell ref="EM39:FA39"/>
    <mergeCell ref="CT38:DH38"/>
    <mergeCell ref="DI38:DW38"/>
    <mergeCell ref="A40:AQ40"/>
    <mergeCell ref="AS40:BI40"/>
    <mergeCell ref="BK40:CB40"/>
    <mergeCell ref="CC40:CQ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A43:AQ43"/>
    <mergeCell ref="AS43:BI43"/>
    <mergeCell ref="BK43:CB43"/>
    <mergeCell ref="CC43:CQ43"/>
    <mergeCell ref="CT44:DH44"/>
    <mergeCell ref="DI44:DW44"/>
    <mergeCell ref="DX42:EL42"/>
    <mergeCell ref="EM42:FA42"/>
    <mergeCell ref="CT43:DH43"/>
    <mergeCell ref="DI43:DW43"/>
    <mergeCell ref="DX43:EL43"/>
    <mergeCell ref="EN43:FA43"/>
    <mergeCell ref="CT42:DH42"/>
    <mergeCell ref="DI42:DW42"/>
    <mergeCell ref="A44:AQ44"/>
    <mergeCell ref="AS44:BI44"/>
    <mergeCell ref="BK44:CB44"/>
    <mergeCell ref="CC44:CQ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A47:AQ47"/>
    <mergeCell ref="AS47:BI47"/>
    <mergeCell ref="BK47:CB47"/>
    <mergeCell ref="CC47:CQ47"/>
    <mergeCell ref="CT48:DH48"/>
    <mergeCell ref="DI48:DW48"/>
    <mergeCell ref="DX46:EL46"/>
    <mergeCell ref="EN46:FA46"/>
    <mergeCell ref="CT47:DH47"/>
    <mergeCell ref="DI47:DW47"/>
    <mergeCell ref="DX47:EL47"/>
    <mergeCell ref="EM47:FA47"/>
    <mergeCell ref="CT46:DH46"/>
    <mergeCell ref="DI46:DW46"/>
    <mergeCell ref="A48:AQ48"/>
    <mergeCell ref="AS48:BI48"/>
    <mergeCell ref="BK48:CB48"/>
    <mergeCell ref="CC48:CQ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A51:AQ51"/>
    <mergeCell ref="AS51:BI51"/>
    <mergeCell ref="BK51:CB51"/>
    <mergeCell ref="CC51:CQ51"/>
    <mergeCell ref="CT52:DH52"/>
    <mergeCell ref="DI52:DW52"/>
    <mergeCell ref="DX50:EL50"/>
    <mergeCell ref="EM50:FA50"/>
    <mergeCell ref="CT51:DH51"/>
    <mergeCell ref="DI51:DW51"/>
    <mergeCell ref="DX51:EL51"/>
    <mergeCell ref="EM51:FA51"/>
    <mergeCell ref="CT50:DH50"/>
    <mergeCell ref="DI50:DW50"/>
    <mergeCell ref="A52:AQ52"/>
    <mergeCell ref="AS52:BI52"/>
    <mergeCell ref="BK52:CB52"/>
    <mergeCell ref="CC52:CQ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A55:AQ55"/>
    <mergeCell ref="AS55:BI55"/>
    <mergeCell ref="BK55:CB55"/>
    <mergeCell ref="CC55:CQ55"/>
    <mergeCell ref="CT56:DH56"/>
    <mergeCell ref="DI56:DW56"/>
    <mergeCell ref="DX54:EL54"/>
    <mergeCell ref="EM54:FA54"/>
    <mergeCell ref="CT55:DH55"/>
    <mergeCell ref="DI55:DW55"/>
    <mergeCell ref="DX55:EL55"/>
    <mergeCell ref="EM55:FA55"/>
    <mergeCell ref="CT54:DH54"/>
    <mergeCell ref="DI54:DW54"/>
    <mergeCell ref="A56:AQ56"/>
    <mergeCell ref="AS56:BI56"/>
    <mergeCell ref="BK56:CB56"/>
    <mergeCell ref="CC56:CQ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A59:AQ59"/>
    <mergeCell ref="AS59:BI59"/>
    <mergeCell ref="BK59:CB59"/>
    <mergeCell ref="CC59:CQ59"/>
    <mergeCell ref="CT60:DH60"/>
    <mergeCell ref="DI60:DW60"/>
    <mergeCell ref="DX58:EL58"/>
    <mergeCell ref="EM58:FA58"/>
    <mergeCell ref="CT59:DH59"/>
    <mergeCell ref="DI59:DW59"/>
    <mergeCell ref="DX59:EL59"/>
    <mergeCell ref="EM59:FA59"/>
    <mergeCell ref="CT58:DH58"/>
    <mergeCell ref="DI58:DW58"/>
    <mergeCell ref="A60:AQ60"/>
    <mergeCell ref="AS60:BI60"/>
    <mergeCell ref="BK60:CB60"/>
    <mergeCell ref="CC60:CQ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A63:AQ63"/>
    <mergeCell ref="AS63:BI63"/>
    <mergeCell ref="BK63:CB63"/>
    <mergeCell ref="CC63:CQ63"/>
    <mergeCell ref="CT64:DH64"/>
    <mergeCell ref="DI64:DW64"/>
    <mergeCell ref="DX62:EL62"/>
    <mergeCell ref="EM62:FA62"/>
    <mergeCell ref="CT63:DH63"/>
    <mergeCell ref="DI63:DW63"/>
    <mergeCell ref="DX63:EL63"/>
    <mergeCell ref="EM63:FA63"/>
    <mergeCell ref="CT62:DH62"/>
    <mergeCell ref="DI62:DW62"/>
    <mergeCell ref="A64:AQ64"/>
    <mergeCell ref="AS64:BI64"/>
    <mergeCell ref="BK64:CB64"/>
    <mergeCell ref="CC64:CQ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A67:AQ67"/>
    <mergeCell ref="AS67:BI67"/>
    <mergeCell ref="BK67:CB67"/>
    <mergeCell ref="CC67:CQ67"/>
    <mergeCell ref="CT68:DH68"/>
    <mergeCell ref="DI68:DW68"/>
    <mergeCell ref="DX66:EL66"/>
    <mergeCell ref="EM66:FA66"/>
    <mergeCell ref="CT67:DH67"/>
    <mergeCell ref="DI67:DW67"/>
    <mergeCell ref="DX67:EL67"/>
    <mergeCell ref="EM67:FA67"/>
    <mergeCell ref="CT66:DH66"/>
    <mergeCell ref="DI66:DW66"/>
    <mergeCell ref="A68:AQ68"/>
    <mergeCell ref="AS68:BI68"/>
    <mergeCell ref="BK68:CB68"/>
    <mergeCell ref="CC68:CQ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A71:AQ71"/>
    <mergeCell ref="AS71:BI71"/>
    <mergeCell ref="BK71:CB71"/>
    <mergeCell ref="CC71:CQ71"/>
    <mergeCell ref="CT72:DH72"/>
    <mergeCell ref="DI72:DW72"/>
    <mergeCell ref="DX70:EL70"/>
    <mergeCell ref="EM70:FA70"/>
    <mergeCell ref="CT71:DH71"/>
    <mergeCell ref="DI71:DW71"/>
    <mergeCell ref="DX71:EL71"/>
    <mergeCell ref="EM71:FA71"/>
    <mergeCell ref="CT70:DH70"/>
    <mergeCell ref="DI70:DW70"/>
    <mergeCell ref="A72:AQ72"/>
    <mergeCell ref="AS72:BI72"/>
    <mergeCell ref="BK72:CB72"/>
    <mergeCell ref="CC72:CQ72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A77:FA77"/>
    <mergeCell ref="A79:FA79"/>
    <mergeCell ref="A81:FA81"/>
    <mergeCell ref="DX74:EL74"/>
    <mergeCell ref="EM74:FA74"/>
    <mergeCell ref="A75:AQ75"/>
    <mergeCell ref="AS75:BI75"/>
    <mergeCell ref="BK75:CB75"/>
    <mergeCell ref="CC75:CQ75"/>
    <mergeCell ref="CT75:DH75"/>
  </mergeCells>
  <printOptions horizontalCentered="1"/>
  <pageMargins left="0.16" right="0.11" top="0.3" bottom="0.28" header="0.1968503937007874" footer="0.1968503937007874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5"/>
  <sheetViews>
    <sheetView zoomScale="80" zoomScaleNormal="80" zoomScaleSheetLayoutView="100" workbookViewId="0" topLeftCell="A5">
      <selection activeCell="CB12" sqref="CB12:CG1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5" style="1" customWidth="1"/>
    <col min="43" max="43" width="2.50390625" style="1" hidden="1" customWidth="1"/>
    <col min="44" max="44" width="10.50390625" style="28" customWidth="1"/>
    <col min="45" max="61" width="0.875" style="1" customWidth="1"/>
    <col min="62" max="62" width="13.625" style="28" customWidth="1"/>
    <col min="63" max="63" width="13.375" style="28" customWidth="1"/>
    <col min="64" max="75" width="0.875" style="1" customWidth="1"/>
    <col min="76" max="76" width="3.50390625" style="1" customWidth="1"/>
    <col min="77" max="79" width="0.875" style="1" hidden="1" customWidth="1"/>
    <col min="80" max="84" width="0.875" style="1" customWidth="1"/>
    <col min="85" max="85" width="9.625" style="1" customWidth="1"/>
    <col min="86" max="86" width="14.00390625" style="1" customWidth="1"/>
    <col min="87" max="98" width="0.875" style="1" customWidth="1"/>
    <col min="99" max="99" width="3.125" style="1" customWidth="1"/>
    <col min="100" max="100" width="0.875" style="1" hidden="1" customWidth="1"/>
    <col min="101" max="101" width="13.00390625" style="1" customWidth="1"/>
    <col min="102" max="111" width="0.875" style="1" customWidth="1"/>
    <col min="112" max="112" width="5.25390625" style="1" customWidth="1"/>
    <col min="113" max="113" width="9.625" style="1" customWidth="1"/>
    <col min="114" max="114" width="9.00390625" style="1" customWidth="1"/>
    <col min="115" max="115" width="8.625" style="1" customWidth="1"/>
    <col min="116" max="16384" width="0.875" style="1" customWidth="1"/>
  </cols>
  <sheetData>
    <row r="1" ht="3" customHeight="1"/>
    <row r="2" spans="102:115" ht="18">
      <c r="CX2" s="151" t="s">
        <v>113</v>
      </c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</row>
    <row r="3" spans="1:115" s="3" customFormat="1" ht="27" customHeight="1">
      <c r="A3" s="301" t="s">
        <v>185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29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9"/>
      <c r="BK4" s="29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23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7" t="s">
        <v>46</v>
      </c>
      <c r="AS5" s="223" t="s">
        <v>86</v>
      </c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7" t="s">
        <v>144</v>
      </c>
      <c r="BK5" s="227" t="s">
        <v>127</v>
      </c>
      <c r="BL5" s="302" t="s">
        <v>87</v>
      </c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</row>
    <row r="6" spans="1:115" ht="18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7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7"/>
      <c r="BK6" s="227"/>
      <c r="BL6" s="345" t="s">
        <v>114</v>
      </c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7"/>
      <c r="CI6" s="224" t="s">
        <v>49</v>
      </c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6"/>
    </row>
    <row r="7" spans="1:115" ht="180.75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7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7"/>
      <c r="BK7" s="227"/>
      <c r="BL7" s="306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8"/>
      <c r="CI7" s="223" t="s">
        <v>115</v>
      </c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4" t="s">
        <v>116</v>
      </c>
      <c r="DJ7" s="225"/>
      <c r="DK7" s="226"/>
    </row>
    <row r="8" spans="1:115" ht="116.2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7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7"/>
      <c r="BK8" s="227"/>
      <c r="BL8" s="303" t="s">
        <v>209</v>
      </c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5"/>
      <c r="CB8" s="223" t="s">
        <v>210</v>
      </c>
      <c r="CC8" s="223"/>
      <c r="CD8" s="223"/>
      <c r="CE8" s="223"/>
      <c r="CF8" s="223"/>
      <c r="CG8" s="223"/>
      <c r="CH8" s="223" t="s">
        <v>211</v>
      </c>
      <c r="CI8" s="224" t="s">
        <v>212</v>
      </c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6"/>
      <c r="CW8" s="117" t="s">
        <v>213</v>
      </c>
      <c r="CX8" s="223" t="s">
        <v>214</v>
      </c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117" t="s">
        <v>135</v>
      </c>
      <c r="DJ8" s="117" t="s">
        <v>136</v>
      </c>
      <c r="DK8" s="117" t="s">
        <v>137</v>
      </c>
    </row>
    <row r="9" spans="1:115" ht="4.5" customHeight="1" hidden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7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7"/>
      <c r="BK9" s="227"/>
      <c r="BL9" s="306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8"/>
      <c r="CB9" s="223"/>
      <c r="CC9" s="223"/>
      <c r="CD9" s="223"/>
      <c r="CE9" s="223"/>
      <c r="CF9" s="223"/>
      <c r="CG9" s="223"/>
      <c r="CH9" s="223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</row>
    <row r="10" spans="1:115" ht="13.5">
      <c r="A10" s="321">
        <v>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3"/>
      <c r="AR10" s="101">
        <v>2</v>
      </c>
      <c r="AS10" s="321">
        <v>3</v>
      </c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3"/>
      <c r="BJ10" s="101">
        <v>4</v>
      </c>
      <c r="BK10" s="102">
        <v>5</v>
      </c>
      <c r="BL10" s="321">
        <v>6</v>
      </c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3"/>
      <c r="CB10" s="321">
        <v>7</v>
      </c>
      <c r="CC10" s="322"/>
      <c r="CD10" s="322"/>
      <c r="CE10" s="322"/>
      <c r="CF10" s="322"/>
      <c r="CG10" s="323"/>
      <c r="CH10" s="100">
        <v>8</v>
      </c>
      <c r="CI10" s="309">
        <v>9</v>
      </c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1"/>
      <c r="CW10" s="103">
        <v>10</v>
      </c>
      <c r="CX10" s="312">
        <v>11</v>
      </c>
      <c r="CY10" s="313"/>
      <c r="CZ10" s="313"/>
      <c r="DA10" s="313"/>
      <c r="DB10" s="313"/>
      <c r="DC10" s="313"/>
      <c r="DD10" s="313"/>
      <c r="DE10" s="313"/>
      <c r="DF10" s="313"/>
      <c r="DG10" s="313"/>
      <c r="DH10" s="314"/>
      <c r="DI10" s="103">
        <v>12</v>
      </c>
      <c r="DJ10" s="103">
        <v>13</v>
      </c>
      <c r="DK10" s="104">
        <v>14</v>
      </c>
    </row>
    <row r="11" spans="1:115" s="126" customFormat="1" ht="40.5" customHeight="1">
      <c r="A11" s="315" t="s">
        <v>128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7"/>
      <c r="AR11" s="121" t="s">
        <v>88</v>
      </c>
      <c r="AS11" s="318" t="s">
        <v>54</v>
      </c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20"/>
      <c r="BJ11" s="122"/>
      <c r="BK11" s="123"/>
      <c r="BL11" s="324">
        <v>6222392.53</v>
      </c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6"/>
      <c r="CB11" s="327">
        <v>4274443</v>
      </c>
      <c r="CC11" s="328"/>
      <c r="CD11" s="328"/>
      <c r="CE11" s="328"/>
      <c r="CF11" s="328"/>
      <c r="CG11" s="329"/>
      <c r="CH11" s="136">
        <v>4274443</v>
      </c>
      <c r="CI11" s="330">
        <f>BL11</f>
        <v>6222392.53</v>
      </c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2"/>
      <c r="CW11" s="131">
        <f>CB11</f>
        <v>4274443</v>
      </c>
      <c r="CX11" s="333">
        <f>CH11</f>
        <v>4274443</v>
      </c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124"/>
      <c r="DJ11" s="124"/>
      <c r="DK11" s="125"/>
    </row>
    <row r="12" spans="1:115" s="126" customFormat="1" ht="75.75" customHeight="1">
      <c r="A12" s="280" t="s">
        <v>89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2"/>
      <c r="AR12" s="121" t="s">
        <v>90</v>
      </c>
      <c r="AS12" s="318" t="s">
        <v>54</v>
      </c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20"/>
      <c r="BJ12" s="122"/>
      <c r="BK12" s="123"/>
      <c r="BL12" s="327">
        <v>1405307.54</v>
      </c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9"/>
      <c r="CB12" s="324"/>
      <c r="CC12" s="325"/>
      <c r="CD12" s="325"/>
      <c r="CE12" s="325"/>
      <c r="CF12" s="325"/>
      <c r="CG12" s="326"/>
      <c r="CH12" s="129"/>
      <c r="CI12" s="330">
        <f>BL12</f>
        <v>1405307.54</v>
      </c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2"/>
      <c r="CW12" s="132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124"/>
      <c r="DJ12" s="124"/>
      <c r="DK12" s="124"/>
    </row>
    <row r="13" spans="1:115" s="126" customFormat="1" ht="37.5" customHeight="1">
      <c r="A13" s="337" t="s">
        <v>125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9"/>
      <c r="AR13" s="121" t="s">
        <v>91</v>
      </c>
      <c r="AS13" s="318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20"/>
      <c r="BJ13" s="122"/>
      <c r="BK13" s="123"/>
      <c r="BL13" s="330">
        <f>BL11-BL12</f>
        <v>4817084.99</v>
      </c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2"/>
      <c r="CB13" s="330">
        <f>CB11</f>
        <v>4274443</v>
      </c>
      <c r="CC13" s="331"/>
      <c r="CD13" s="331"/>
      <c r="CE13" s="331"/>
      <c r="CF13" s="331"/>
      <c r="CG13" s="332"/>
      <c r="CH13" s="130">
        <f>CH11</f>
        <v>4274443</v>
      </c>
      <c r="CI13" s="330">
        <f>BL13</f>
        <v>4817084.99</v>
      </c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2"/>
      <c r="CW13" s="131">
        <f>CB13</f>
        <v>4274443</v>
      </c>
      <c r="CX13" s="333">
        <f>CH13</f>
        <v>4274443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124"/>
      <c r="DJ13" s="124"/>
      <c r="DK13" s="125"/>
    </row>
    <row r="14" spans="1:115" s="4" customFormat="1" ht="16.5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93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94"/>
      <c r="BK14" s="95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1"/>
      <c r="CC14" s="341"/>
      <c r="CD14" s="341"/>
      <c r="CE14" s="341"/>
      <c r="CF14" s="341"/>
      <c r="CG14" s="341"/>
      <c r="CH14" s="96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97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98"/>
      <c r="DJ14" s="98"/>
      <c r="DK14" s="98"/>
    </row>
    <row r="15" spans="1:115" s="4" customFormat="1" ht="33.75" customHeight="1">
      <c r="A15" s="348" t="s">
        <v>216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93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94"/>
      <c r="BK15" s="95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1"/>
      <c r="CC15" s="341"/>
      <c r="CD15" s="341"/>
      <c r="CE15" s="341"/>
      <c r="CF15" s="341"/>
      <c r="CG15" s="341"/>
      <c r="CH15" s="96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97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98"/>
      <c r="DJ15" s="98"/>
      <c r="DK15" s="98"/>
    </row>
    <row r="16" spans="1:115" s="4" customFormat="1" ht="16.5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99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95"/>
      <c r="BK16" s="95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1"/>
      <c r="CC16" s="341"/>
      <c r="CD16" s="341"/>
      <c r="CE16" s="341"/>
      <c r="CF16" s="341"/>
      <c r="CG16" s="341"/>
      <c r="CH16" s="96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97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98"/>
      <c r="DJ16" s="98"/>
      <c r="DK16" s="98"/>
    </row>
    <row r="17" spans="1:115" s="4" customFormat="1" ht="24.75" customHeight="1">
      <c r="A17" s="348" t="s">
        <v>181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93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94"/>
      <c r="BK17" s="95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1"/>
      <c r="CC17" s="341"/>
      <c r="CD17" s="341"/>
      <c r="CE17" s="341"/>
      <c r="CF17" s="341"/>
      <c r="CG17" s="341"/>
      <c r="CH17" s="96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97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98"/>
      <c r="DJ17" s="98"/>
      <c r="DK17" s="98"/>
    </row>
    <row r="18" spans="1:115" s="4" customFormat="1" ht="16.5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99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95"/>
      <c r="BK18" s="95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1"/>
      <c r="CC18" s="341"/>
      <c r="CD18" s="341"/>
      <c r="CE18" s="341"/>
      <c r="CF18" s="341"/>
      <c r="CG18" s="341"/>
      <c r="CH18" s="96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97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98"/>
      <c r="DJ18" s="98"/>
      <c r="DK18" s="98"/>
    </row>
    <row r="20" spans="1:115" ht="18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</row>
    <row r="21" spans="1:115" ht="18" hidden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66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66"/>
      <c r="BK21" s="66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</row>
    <row r="22" spans="1:115" ht="95.2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</row>
    <row r="23" spans="1:115" ht="2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66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66"/>
      <c r="BK23" s="66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</row>
    <row r="24" spans="1:115" ht="136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</row>
    <row r="25" spans="1:115" ht="4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66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66"/>
      <c r="BK25" s="66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</row>
    <row r="26" spans="1:115" ht="13.5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</row>
    <row r="27" spans="1:115" ht="18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</row>
    <row r="28" spans="1:115" ht="18">
      <c r="A28" s="343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</row>
    <row r="29" spans="1:115" ht="18">
      <c r="A29" s="343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  <c r="CV29" s="343"/>
      <c r="CW29" s="343"/>
      <c r="CX29" s="343"/>
      <c r="CY29" s="343"/>
      <c r="CZ29" s="343"/>
      <c r="DA29" s="343"/>
      <c r="DB29" s="343"/>
      <c r="DC29" s="343"/>
      <c r="DD29" s="343"/>
      <c r="DE29" s="343"/>
      <c r="DF29" s="343"/>
      <c r="DG29" s="343"/>
      <c r="DH29" s="343"/>
      <c r="DI29" s="343"/>
      <c r="DJ29" s="343"/>
      <c r="DK29" s="343"/>
    </row>
    <row r="30" spans="1:115" ht="18">
      <c r="A30" s="343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3"/>
      <c r="DD30" s="343"/>
      <c r="DE30" s="343"/>
      <c r="DF30" s="343"/>
      <c r="DG30" s="343"/>
      <c r="DH30" s="343"/>
      <c r="DI30" s="343"/>
      <c r="DJ30" s="343"/>
      <c r="DK30" s="343"/>
    </row>
    <row r="31" spans="1:115" ht="18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</row>
    <row r="32" spans="1:115" ht="18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</row>
    <row r="33" spans="1:115" ht="18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</row>
    <row r="34" spans="1:115" ht="37.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44"/>
      <c r="BZ34" s="344"/>
      <c r="CA34" s="344"/>
      <c r="CB34" s="344"/>
      <c r="CC34" s="344"/>
      <c r="CD34" s="344"/>
      <c r="CE34" s="344"/>
      <c r="CF34" s="344"/>
      <c r="CG34" s="344"/>
      <c r="CH34" s="344"/>
      <c r="CI34" s="344"/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</row>
    <row r="35" spans="1:115" ht="35.25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</row>
  </sheetData>
  <sheetProtection/>
  <mergeCells count="84">
    <mergeCell ref="CI14:CV14"/>
    <mergeCell ref="CX14:DH14"/>
    <mergeCell ref="A15:AQ15"/>
    <mergeCell ref="AS15:BI15"/>
    <mergeCell ref="BL15:CA15"/>
    <mergeCell ref="CB15:CG15"/>
    <mergeCell ref="A14:AQ14"/>
    <mergeCell ref="AS14:BI14"/>
    <mergeCell ref="CI16:CV16"/>
    <mergeCell ref="CX16:DH16"/>
    <mergeCell ref="CI15:CV15"/>
    <mergeCell ref="CX15:DH15"/>
    <mergeCell ref="BL17:CA17"/>
    <mergeCell ref="CB17:CG17"/>
    <mergeCell ref="BL14:CA14"/>
    <mergeCell ref="CB14:CG14"/>
    <mergeCell ref="BL16:CA16"/>
    <mergeCell ref="CB16:CG16"/>
    <mergeCell ref="A17:AQ17"/>
    <mergeCell ref="AS17:BI17"/>
    <mergeCell ref="A16:AQ16"/>
    <mergeCell ref="AS16:BI16"/>
    <mergeCell ref="A35:DK35"/>
    <mergeCell ref="BL6:CH7"/>
    <mergeCell ref="A29:DK29"/>
    <mergeCell ref="A30:DK30"/>
    <mergeCell ref="A31:DK31"/>
    <mergeCell ref="A32:DK32"/>
    <mergeCell ref="A33:DK33"/>
    <mergeCell ref="A34:DK34"/>
    <mergeCell ref="CI17:CV17"/>
    <mergeCell ref="CX17:DH17"/>
    <mergeCell ref="CI18:CV18"/>
    <mergeCell ref="CX18:DH18"/>
    <mergeCell ref="A27:DK27"/>
    <mergeCell ref="A28:DK28"/>
    <mergeCell ref="A24:DK24"/>
    <mergeCell ref="A26:DK26"/>
    <mergeCell ref="A20:DK20"/>
    <mergeCell ref="A22:DK22"/>
    <mergeCell ref="CI13:CV13"/>
    <mergeCell ref="CX13:DH13"/>
    <mergeCell ref="A18:AQ18"/>
    <mergeCell ref="AS18:BI18"/>
    <mergeCell ref="A13:AQ13"/>
    <mergeCell ref="AS13:BI13"/>
    <mergeCell ref="BL13:CA13"/>
    <mergeCell ref="CB13:CG13"/>
    <mergeCell ref="BL18:CA18"/>
    <mergeCell ref="CB18:CG18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CI10:CV10"/>
    <mergeCell ref="CX10:DH10"/>
    <mergeCell ref="A11:AQ11"/>
    <mergeCell ref="AS11:BI11"/>
    <mergeCell ref="A10:AQ10"/>
    <mergeCell ref="AS10:BI10"/>
    <mergeCell ref="BL10:CA10"/>
    <mergeCell ref="CB10:CG10"/>
    <mergeCell ref="BL11:CA11"/>
    <mergeCell ref="CB11:CG11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1" fitToWidth="1" horizontalDpi="600" verticalDpi="600" orientation="landscape" paperSize="9" scale="73" r:id="rId1"/>
  <rowBreaks count="1" manualBreakCount="1">
    <brk id="18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3:DF39"/>
  <sheetViews>
    <sheetView zoomScale="90" zoomScaleNormal="90" zoomScaleSheetLayoutView="100" workbookViewId="0" topLeftCell="A7">
      <selection activeCell="B37" sqref="B37:AQ37"/>
    </sheetView>
  </sheetViews>
  <sheetFormatPr defaultColWidth="0.875" defaultRowHeight="12.75"/>
  <cols>
    <col min="1" max="1" width="0.875" style="1" customWidth="1"/>
    <col min="2" max="2" width="4.25390625" style="1" customWidth="1"/>
    <col min="3" max="31" width="0.875" style="1" customWidth="1"/>
    <col min="32" max="32" width="3.125" style="1" customWidth="1"/>
    <col min="33" max="35" width="0.875" style="1" customWidth="1"/>
    <col min="36" max="36" width="3.00390625" style="1" customWidth="1"/>
    <col min="37" max="72" width="0.875" style="1" customWidth="1"/>
    <col min="73" max="73" width="8.00390625" style="1" customWidth="1"/>
    <col min="74" max="78" width="0.875" style="1" customWidth="1"/>
    <col min="79" max="79" width="14.125" style="1" customWidth="1"/>
    <col min="80" max="90" width="0.875" style="1" customWidth="1"/>
    <col min="91" max="91" width="5.625" style="1" customWidth="1"/>
    <col min="92" max="92" width="0.5" style="1" hidden="1" customWidth="1"/>
    <col min="93" max="94" width="0.875" style="1" hidden="1" customWidth="1"/>
    <col min="95" max="108" width="0.875" style="1" customWidth="1"/>
    <col min="109" max="109" width="37.875" style="1" customWidth="1"/>
    <col min="110" max="16384" width="0.875" style="1" customWidth="1"/>
  </cols>
  <sheetData>
    <row r="1" ht="3" customHeight="1"/>
    <row r="2" ht="3" customHeight="1"/>
    <row r="3" spans="2:109" ht="18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E3" s="30"/>
      <c r="CF3" s="30"/>
      <c r="CG3" s="177" t="s">
        <v>124</v>
      </c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</row>
    <row r="4" spans="2:109" s="4" customFormat="1" ht="18">
      <c r="B4" s="362" t="s">
        <v>118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  <c r="DB4" s="362"/>
      <c r="DC4" s="362"/>
      <c r="DD4" s="362"/>
      <c r="DE4" s="362"/>
    </row>
    <row r="5" spans="2:109" s="4" customFormat="1" ht="18">
      <c r="B5" s="362" t="s">
        <v>120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362"/>
    </row>
    <row r="6" spans="2:109" s="4" customFormat="1" ht="18">
      <c r="B6" s="362" t="s">
        <v>119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362"/>
    </row>
    <row r="7" spans="2:109" s="4" customFormat="1" ht="16.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</row>
    <row r="8" spans="2:109" s="4" customFormat="1" ht="35.25" customHeight="1">
      <c r="B8" s="361" t="s">
        <v>0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 t="s">
        <v>46</v>
      </c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 t="s">
        <v>215</v>
      </c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</row>
    <row r="9" spans="2:109" s="4" customFormat="1" ht="18">
      <c r="B9" s="361">
        <v>1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>
        <v>2</v>
      </c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57"/>
      <c r="CO9" s="57"/>
      <c r="CP9" s="58"/>
      <c r="CQ9" s="361">
        <v>3</v>
      </c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</row>
    <row r="10" spans="2:109" s="4" customFormat="1" ht="18">
      <c r="B10" s="363" t="s">
        <v>84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58" t="s">
        <v>94</v>
      </c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60"/>
      <c r="CQ10" s="358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60"/>
    </row>
    <row r="11" spans="2:109" s="4" customFormat="1" ht="18">
      <c r="B11" s="363" t="s">
        <v>85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58" t="s">
        <v>96</v>
      </c>
      <c r="CC11" s="359"/>
      <c r="CD11" s="359"/>
      <c r="CE11" s="359"/>
      <c r="CF11" s="359"/>
      <c r="CG11" s="359"/>
      <c r="CH11" s="359"/>
      <c r="CI11" s="359"/>
      <c r="CJ11" s="359"/>
      <c r="CK11" s="359"/>
      <c r="CL11" s="359"/>
      <c r="CM11" s="359"/>
      <c r="CN11" s="60"/>
      <c r="CO11" s="60"/>
      <c r="CP11" s="61"/>
      <c r="CQ11" s="358"/>
      <c r="CR11" s="359"/>
      <c r="CS11" s="359"/>
      <c r="CT11" s="359"/>
      <c r="CU11" s="359"/>
      <c r="CV11" s="359"/>
      <c r="CW11" s="359"/>
      <c r="CX11" s="359"/>
      <c r="CY11" s="359"/>
      <c r="CZ11" s="359"/>
      <c r="DA11" s="359"/>
      <c r="DB11" s="359"/>
      <c r="DC11" s="359"/>
      <c r="DD11" s="359"/>
      <c r="DE11" s="360"/>
    </row>
    <row r="12" spans="2:109" s="4" customFormat="1" ht="18">
      <c r="B12" s="363" t="s">
        <v>121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58" t="s">
        <v>98</v>
      </c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60"/>
      <c r="CO12" s="60"/>
      <c r="CP12" s="61"/>
      <c r="CQ12" s="358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60"/>
    </row>
    <row r="13" spans="2:109" s="4" customFormat="1" ht="18">
      <c r="B13" s="363" t="s">
        <v>122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3"/>
      <c r="BU13" s="363"/>
      <c r="BV13" s="363"/>
      <c r="BW13" s="363"/>
      <c r="BX13" s="363"/>
      <c r="BY13" s="363"/>
      <c r="BZ13" s="363"/>
      <c r="CA13" s="363"/>
      <c r="CB13" s="358" t="s">
        <v>123</v>
      </c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/>
      <c r="CP13" s="360"/>
      <c r="CQ13" s="358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60"/>
    </row>
    <row r="14" spans="2:56" s="4" customFormat="1" ht="5.25" customHeight="1"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2:109" ht="18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E15" s="30"/>
      <c r="CF15" s="30"/>
      <c r="CG15" s="177" t="s">
        <v>117</v>
      </c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</row>
    <row r="16" spans="2:110" ht="22.5" customHeight="1">
      <c r="B16" s="362" t="s">
        <v>129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  <c r="BT16" s="362"/>
      <c r="BU16" s="362"/>
      <c r="BV16" s="362"/>
      <c r="BW16" s="362"/>
      <c r="BX16" s="362"/>
      <c r="BY16" s="362"/>
      <c r="BZ16" s="362"/>
      <c r="CA16" s="362"/>
      <c r="CB16" s="362"/>
      <c r="CC16" s="362"/>
      <c r="CD16" s="362"/>
      <c r="CE16" s="362"/>
      <c r="CF16" s="362"/>
      <c r="CG16" s="362"/>
      <c r="CH16" s="362"/>
      <c r="CI16" s="362"/>
      <c r="CJ16" s="362"/>
      <c r="CK16" s="362"/>
      <c r="CL16" s="362"/>
      <c r="CM16" s="362"/>
      <c r="CN16" s="362"/>
      <c r="CO16" s="362"/>
      <c r="CP16" s="362"/>
      <c r="CQ16" s="362"/>
      <c r="CR16" s="362"/>
      <c r="CS16" s="362"/>
      <c r="CT16" s="362"/>
      <c r="CU16" s="362"/>
      <c r="CV16" s="362"/>
      <c r="CW16" s="362"/>
      <c r="CX16" s="362"/>
      <c r="CY16" s="362"/>
      <c r="CZ16" s="362"/>
      <c r="DA16" s="362"/>
      <c r="DB16" s="362"/>
      <c r="DC16" s="362"/>
      <c r="DD16" s="362"/>
      <c r="DE16" s="362"/>
      <c r="DF16" s="4"/>
    </row>
    <row r="17" spans="2:110" ht="22.5" customHeight="1">
      <c r="B17" s="361" t="s">
        <v>0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 t="s">
        <v>46</v>
      </c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 t="s">
        <v>92</v>
      </c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4"/>
    </row>
    <row r="18" spans="2:110" ht="18">
      <c r="B18" s="361">
        <v>1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>
        <v>2</v>
      </c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57"/>
      <c r="CO18" s="57"/>
      <c r="CP18" s="58"/>
      <c r="CQ18" s="361">
        <v>3</v>
      </c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4"/>
    </row>
    <row r="19" spans="2:110" ht="18">
      <c r="B19" s="355" t="s">
        <v>93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7"/>
      <c r="CB19" s="358" t="s">
        <v>94</v>
      </c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60"/>
      <c r="CQ19" s="358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60"/>
      <c r="DF19" s="4"/>
    </row>
    <row r="20" spans="2:110" ht="58.5" customHeight="1">
      <c r="B20" s="355" t="s">
        <v>95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7"/>
      <c r="CB20" s="358" t="s">
        <v>96</v>
      </c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60"/>
      <c r="CO20" s="60"/>
      <c r="CP20" s="61"/>
      <c r="CQ20" s="358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59"/>
      <c r="DE20" s="360"/>
      <c r="DF20" s="4"/>
    </row>
    <row r="21" spans="2:110" ht="18.75" customHeight="1">
      <c r="B21" s="355" t="s">
        <v>97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7"/>
      <c r="CB21" s="358" t="s">
        <v>98</v>
      </c>
      <c r="CC21" s="359"/>
      <c r="CD21" s="359"/>
      <c r="CE21" s="359"/>
      <c r="CF21" s="359"/>
      <c r="CG21" s="359"/>
      <c r="CH21" s="359"/>
      <c r="CI21" s="359"/>
      <c r="CJ21" s="359"/>
      <c r="CK21" s="359"/>
      <c r="CL21" s="359"/>
      <c r="CM21" s="359"/>
      <c r="CN21" s="359"/>
      <c r="CO21" s="359"/>
      <c r="CP21" s="360"/>
      <c r="CQ21" s="358"/>
      <c r="CR21" s="359"/>
      <c r="CS21" s="359"/>
      <c r="CT21" s="359"/>
      <c r="CU21" s="359"/>
      <c r="CV21" s="359"/>
      <c r="CW21" s="359"/>
      <c r="CX21" s="359"/>
      <c r="CY21" s="359"/>
      <c r="CZ21" s="359"/>
      <c r="DA21" s="359"/>
      <c r="DB21" s="359"/>
      <c r="DC21" s="359"/>
      <c r="DD21" s="359"/>
      <c r="DE21" s="360"/>
      <c r="DF21" s="4"/>
    </row>
    <row r="22" spans="2:110" ht="13.5"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2:110" ht="18">
      <c r="B23" s="34" t="s">
        <v>150</v>
      </c>
      <c r="C23" s="34"/>
      <c r="D23" s="33"/>
      <c r="E23" s="33"/>
      <c r="F23" s="33"/>
      <c r="G23" s="33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</row>
    <row r="24" spans="2:110" ht="18">
      <c r="B24" s="34" t="s">
        <v>40</v>
      </c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7"/>
      <c r="BC24" s="37"/>
      <c r="BD24" s="37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353" t="s">
        <v>140</v>
      </c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350" t="s">
        <v>182</v>
      </c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3"/>
    </row>
    <row r="25" spans="2:110" ht="18">
      <c r="B25" s="34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351" t="s">
        <v>7</v>
      </c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352" t="s">
        <v>8</v>
      </c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3"/>
    </row>
    <row r="26" spans="2:110" ht="4.5" customHeight="1">
      <c r="B26" s="34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33"/>
    </row>
    <row r="27" spans="2:110" ht="18">
      <c r="B27" s="34" t="s">
        <v>138</v>
      </c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69"/>
      <c r="AZ27" s="69"/>
      <c r="BA27" s="69"/>
      <c r="BB27" s="69"/>
      <c r="BC27" s="69"/>
      <c r="BD27" s="37"/>
      <c r="BE27" s="37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7"/>
    </row>
    <row r="28" spans="2:110" ht="18">
      <c r="B28" s="34" t="s">
        <v>139</v>
      </c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7"/>
      <c r="BD28" s="37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353" t="s">
        <v>140</v>
      </c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353" t="s">
        <v>204</v>
      </c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7"/>
    </row>
    <row r="29" spans="2:110" ht="18">
      <c r="B29" s="34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71"/>
      <c r="BP29" s="351" t="s">
        <v>7</v>
      </c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352" t="s">
        <v>8</v>
      </c>
      <c r="CN29" s="352"/>
      <c r="CO29" s="352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352"/>
      <c r="DB29" s="352"/>
      <c r="DC29" s="352"/>
      <c r="DD29" s="352"/>
      <c r="DE29" s="352"/>
      <c r="DF29" s="37"/>
    </row>
    <row r="30" spans="2:110" ht="23.25" customHeight="1">
      <c r="B30" s="34" t="s">
        <v>99</v>
      </c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7"/>
      <c r="BD30" s="37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353" t="s">
        <v>140</v>
      </c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350" t="s">
        <v>183</v>
      </c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7"/>
    </row>
    <row r="31" spans="2:110" ht="18">
      <c r="B31" s="34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7"/>
      <c r="BD31" s="37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351" t="s">
        <v>7</v>
      </c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352" t="s">
        <v>8</v>
      </c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7"/>
    </row>
    <row r="32" spans="2:110" ht="18.75" customHeight="1" hidden="1">
      <c r="B32" s="34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7"/>
      <c r="BD32" s="37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7"/>
    </row>
    <row r="33" spans="2:110" ht="18">
      <c r="B33" s="34" t="s">
        <v>38</v>
      </c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7"/>
      <c r="BD33" s="37"/>
      <c r="BE33" s="37"/>
      <c r="BF33" s="70"/>
      <c r="BG33" s="70"/>
      <c r="BH33" s="70"/>
      <c r="BI33" s="70"/>
      <c r="BJ33" s="70"/>
      <c r="BK33" s="70"/>
      <c r="BL33" s="70"/>
      <c r="BM33" s="70"/>
      <c r="BN33" s="70"/>
      <c r="BO33" s="353" t="s">
        <v>140</v>
      </c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350" t="s">
        <v>183</v>
      </c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70"/>
    </row>
    <row r="34" spans="2:110" ht="18">
      <c r="B34" s="27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7"/>
      <c r="BD34" s="37"/>
      <c r="BE34" s="37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351" t="s">
        <v>7</v>
      </c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352" t="s">
        <v>8</v>
      </c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71"/>
    </row>
    <row r="35" spans="2:110" ht="18">
      <c r="B35" s="34" t="s">
        <v>39</v>
      </c>
      <c r="C35" s="34"/>
      <c r="D35" s="33"/>
      <c r="E35" s="33"/>
      <c r="F35" s="33"/>
      <c r="G35" s="33"/>
      <c r="H35" s="354" t="s">
        <v>184</v>
      </c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</row>
    <row r="36" spans="2:110" ht="18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</row>
    <row r="37" spans="2:110" ht="18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</row>
    <row r="38" spans="2:110" ht="18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</row>
    <row r="39" spans="2:110" ht="18">
      <c r="B39" s="33" t="s">
        <v>100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</row>
  </sheetData>
  <sheetProtection/>
  <mergeCells count="56">
    <mergeCell ref="CG3:DE3"/>
    <mergeCell ref="B4:DE4"/>
    <mergeCell ref="B5:DE5"/>
    <mergeCell ref="B6:DE6"/>
    <mergeCell ref="B8:CA8"/>
    <mergeCell ref="CB8:CP8"/>
    <mergeCell ref="CQ8:DE8"/>
    <mergeCell ref="B9:CA9"/>
    <mergeCell ref="CB9:CM9"/>
    <mergeCell ref="CQ9:DE9"/>
    <mergeCell ref="B10:CA10"/>
    <mergeCell ref="CB10:CP10"/>
    <mergeCell ref="CQ10:DE10"/>
    <mergeCell ref="B11:CA11"/>
    <mergeCell ref="CB11:CM11"/>
    <mergeCell ref="CQ11:DE11"/>
    <mergeCell ref="CQ13:DE13"/>
    <mergeCell ref="CQ12:DE12"/>
    <mergeCell ref="CG15:DE15"/>
    <mergeCell ref="B16:DE16"/>
    <mergeCell ref="B12:CA12"/>
    <mergeCell ref="CB12:CM12"/>
    <mergeCell ref="B13:CA13"/>
    <mergeCell ref="CB13:CP13"/>
    <mergeCell ref="B17:CA17"/>
    <mergeCell ref="CB17:CP17"/>
    <mergeCell ref="CQ17:DE17"/>
    <mergeCell ref="B18:CA18"/>
    <mergeCell ref="CB18:CM18"/>
    <mergeCell ref="CQ18:DE18"/>
    <mergeCell ref="B21:CA21"/>
    <mergeCell ref="CB21:CP21"/>
    <mergeCell ref="CQ21:DE21"/>
    <mergeCell ref="BP25:CA25"/>
    <mergeCell ref="BO24:CA24"/>
    <mergeCell ref="CM24:DE24"/>
    <mergeCell ref="CM25:DE25"/>
    <mergeCell ref="B19:CA19"/>
    <mergeCell ref="CB19:CP19"/>
    <mergeCell ref="CQ19:DE19"/>
    <mergeCell ref="B20:CA20"/>
    <mergeCell ref="CB20:CM20"/>
    <mergeCell ref="CQ20:DE20"/>
    <mergeCell ref="H35:AJ35"/>
    <mergeCell ref="BP34:CA34"/>
    <mergeCell ref="CM34:DE34"/>
    <mergeCell ref="BO33:CA33"/>
    <mergeCell ref="CM33:DE33"/>
    <mergeCell ref="CM30:DE30"/>
    <mergeCell ref="BP31:CA31"/>
    <mergeCell ref="CM31:DE31"/>
    <mergeCell ref="CM28:DE28"/>
    <mergeCell ref="BO28:CA28"/>
    <mergeCell ref="BP29:CA29"/>
    <mergeCell ref="CM29:DE29"/>
    <mergeCell ref="BO30:CA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2018-11-21T11:49:06Z</cp:lastPrinted>
  <dcterms:created xsi:type="dcterms:W3CDTF">2010-11-26T07:12:57Z</dcterms:created>
  <dcterms:modified xsi:type="dcterms:W3CDTF">2018-12-28T08:44:44Z</dcterms:modified>
  <cp:category/>
  <cp:version/>
  <cp:contentType/>
  <cp:contentStatus/>
</cp:coreProperties>
</file>